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5" i="1"/>
  <c r="P26"/>
  <c r="P27"/>
  <c r="P28"/>
  <c r="P29"/>
  <c r="P30"/>
  <c r="P31"/>
  <c r="O25"/>
  <c r="O26"/>
  <c r="O27"/>
  <c r="O28"/>
  <c r="O29"/>
  <c r="O30"/>
  <c r="O31"/>
  <c r="N25"/>
  <c r="N26"/>
  <c r="N27"/>
  <c r="N28"/>
  <c r="N29"/>
  <c r="N30"/>
  <c r="N31"/>
  <c r="C24"/>
  <c r="D24"/>
  <c r="B24"/>
  <c r="B31"/>
  <c r="E24"/>
  <c r="M25"/>
  <c r="M26"/>
  <c r="M27"/>
  <c r="M28"/>
  <c r="M29"/>
  <c r="M30"/>
  <c r="M31"/>
  <c r="L25"/>
  <c r="L26"/>
  <c r="L27"/>
  <c r="L28"/>
  <c r="L29"/>
  <c r="L30"/>
  <c r="L31"/>
  <c r="K25"/>
  <c r="K26"/>
  <c r="K27"/>
  <c r="K28"/>
  <c r="K29"/>
  <c r="K30"/>
  <c r="K31"/>
  <c r="H24"/>
  <c r="I24"/>
  <c r="J24"/>
  <c r="G24"/>
  <c r="F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D5"/>
  <c r="M23"/>
  <c r="M22"/>
  <c r="M21"/>
  <c r="M20"/>
  <c r="M19"/>
  <c r="M18"/>
  <c r="M17"/>
  <c r="M16"/>
  <c r="M15"/>
  <c r="M14"/>
  <c r="M13"/>
  <c r="M12"/>
  <c r="M11"/>
  <c r="M10"/>
  <c r="M9"/>
  <c r="M8"/>
  <c r="M7"/>
  <c r="M6"/>
  <c r="J5"/>
  <c r="G5"/>
  <c r="O6"/>
  <c r="O7"/>
  <c r="O8"/>
  <c r="O9"/>
  <c r="O10"/>
  <c r="O11"/>
  <c r="O12"/>
  <c r="O13"/>
  <c r="O14"/>
  <c r="O15"/>
  <c r="O16"/>
  <c r="O17"/>
  <c r="O18"/>
  <c r="O19"/>
  <c r="O20"/>
  <c r="O21"/>
  <c r="O22"/>
  <c r="O23"/>
  <c r="N6"/>
  <c r="N7"/>
  <c r="N8"/>
  <c r="N9"/>
  <c r="N10"/>
  <c r="N11"/>
  <c r="N12"/>
  <c r="N13"/>
  <c r="N14"/>
  <c r="N15"/>
  <c r="N16"/>
  <c r="N17"/>
  <c r="N18"/>
  <c r="N19"/>
  <c r="N20"/>
  <c r="N21"/>
  <c r="N22"/>
  <c r="N23"/>
  <c r="L7"/>
  <c r="L8"/>
  <c r="L9"/>
  <c r="L10"/>
  <c r="L11"/>
  <c r="L12"/>
  <c r="L13"/>
  <c r="L14"/>
  <c r="L15"/>
  <c r="L16"/>
  <c r="L17"/>
  <c r="L18"/>
  <c r="L19"/>
  <c r="L20"/>
  <c r="L21"/>
  <c r="L22"/>
  <c r="L23"/>
  <c r="L6"/>
  <c r="K7"/>
  <c r="K8"/>
  <c r="K9"/>
  <c r="K10"/>
  <c r="K11"/>
  <c r="K12"/>
  <c r="K13"/>
  <c r="K14"/>
  <c r="K15"/>
  <c r="K16"/>
  <c r="K17"/>
  <c r="K18"/>
  <c r="K19"/>
  <c r="K20"/>
  <c r="K21"/>
  <c r="K22"/>
  <c r="K23"/>
  <c r="K6"/>
  <c r="E5"/>
  <c r="E32" s="1"/>
  <c r="F5"/>
  <c r="H5"/>
  <c r="K5" s="1"/>
  <c r="I5"/>
  <c r="C5"/>
  <c r="B5"/>
  <c r="B32" l="1"/>
  <c r="D32"/>
  <c r="C32"/>
  <c r="P24"/>
  <c r="O24"/>
  <c r="N24"/>
  <c r="P5"/>
  <c r="M24"/>
  <c r="L24"/>
  <c r="M5"/>
  <c r="J32"/>
  <c r="G32"/>
  <c r="M32" s="1"/>
  <c r="I32"/>
  <c r="K24"/>
  <c r="H32"/>
  <c r="O5"/>
  <c r="N5"/>
  <c r="L5"/>
  <c r="F32"/>
  <c r="P32" l="1"/>
  <c r="K32"/>
  <c r="N32"/>
  <c r="L32"/>
  <c r="O32"/>
</calcChain>
</file>

<file path=xl/sharedStrings.xml><?xml version="1.0" encoding="utf-8"?>
<sst xmlns="http://schemas.openxmlformats.org/spreadsheetml/2006/main" count="50" uniqueCount="44">
  <si>
    <t>НАЛОГОВЫЕ И НЕНАЛОГОВЫЕ ДОХОДЫ</t>
  </si>
  <si>
    <t>101 Налог на доходы физических лиц</t>
  </si>
  <si>
    <t>103 Налоги на товары (работы,услуги)</t>
  </si>
  <si>
    <t>ПОКАЗАТЕЛИ</t>
  </si>
  <si>
    <t>105 Единый налог на вмененный доход</t>
  </si>
  <si>
    <t>105 Сельскохозяйственный налог</t>
  </si>
  <si>
    <t>105 Налог ,взимаемый с применением патентной системы</t>
  </si>
  <si>
    <t>106 Налог на имущество физических лиц</t>
  </si>
  <si>
    <t>106 Земельный налог</t>
  </si>
  <si>
    <t>107 Налоги, сборы и регулярные платежи за пользование природными ресурсами</t>
  </si>
  <si>
    <t>108 Государственная пошлина</t>
  </si>
  <si>
    <t>109 Прочие налоги</t>
  </si>
  <si>
    <t>111 Доходы от сдачи в аренду земельных участков</t>
  </si>
  <si>
    <t>111 Доходы от сдачу в аренду имущества</t>
  </si>
  <si>
    <t>112 Платежи при пользовании природными ресурсами</t>
  </si>
  <si>
    <t>114 Доходы от продажи материальных и нематериальных активов</t>
  </si>
  <si>
    <t>116 Штрафы</t>
  </si>
  <si>
    <t>117 Прочие неналоговые доходы</t>
  </si>
  <si>
    <t>Консолидированный бюджет</t>
  </si>
  <si>
    <t>Плановые показатели на 2014 год</t>
  </si>
  <si>
    <t>тыс.руб.</t>
  </si>
  <si>
    <t>Консолидированный бюджет         %</t>
  </si>
  <si>
    <t>109 Земельный налог (по обязател-вам)</t>
  </si>
  <si>
    <t>В т.ч. бюджеты поселений</t>
  </si>
  <si>
    <t>В т.ч. бюджеты поселений, %</t>
  </si>
  <si>
    <t>В т.ч. бюджет МО</t>
  </si>
  <si>
    <t>В т.ч. бюджет МО  %</t>
  </si>
  <si>
    <t>БЕЗВОЗМЕЗДНЫЕ ПОСТУПЛЕНИЯ</t>
  </si>
  <si>
    <t>Дотация на выравнивание бюджетной обеспеченности</t>
  </si>
  <si>
    <t>Дотация по обеспечению сбалансированности бюджетов</t>
  </si>
  <si>
    <t>Субсидии</t>
  </si>
  <si>
    <t>Субвенции</t>
  </si>
  <si>
    <t>Иные межбюджетные трансферты</t>
  </si>
  <si>
    <t>ВСЕГО ДОХОДОВ</t>
  </si>
  <si>
    <t>113 Прочие доходы от оказания платных услуг получателями средств бюджетов муниципальных районов и компенсации затрат бюджетов</t>
  </si>
  <si>
    <t>Возврат остатков субсидий, субвенций прошлых лет</t>
  </si>
  <si>
    <t>Прочие безвозмездные поступления</t>
  </si>
  <si>
    <t>Анализ выполнения доходов консолидированного бюджета МО "Холм-Жирковский район" Смоленской области по состоянию    на 1 апреля 2014 года</t>
  </si>
  <si>
    <t>Исполнение бюджета на 01.04.2013 года</t>
  </si>
  <si>
    <t>Исполнение бюджета на 01.04.2014 года</t>
  </si>
  <si>
    <t>Исполнение плана  на 01.04.2014 года</t>
  </si>
  <si>
    <t>Темп роста консолид. бюджета исполнение на 01.04.2014 к исполнению на 01.04.2013, %</t>
  </si>
  <si>
    <t>Темп роста бюджета МО исполнение на 01.04.2014 к исполнению на 01.04.2013, %</t>
  </si>
  <si>
    <t>Темп роста бюджета  поселений исполнение на 01.04.2014 к исполнению на 01.04.2013, 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</si>
</sst>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2" fillId="0" borderId="39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9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25" xfId="0" applyNumberFormat="1" applyFont="1" applyBorder="1"/>
    <xf numFmtId="4" fontId="5" fillId="0" borderId="26" xfId="0" applyNumberFormat="1" applyFont="1" applyBorder="1"/>
    <xf numFmtId="4" fontId="5" fillId="0" borderId="23" xfId="0" applyNumberFormat="1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4" fontId="5" fillId="2" borderId="9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" fontId="5" fillId="0" borderId="4" xfId="0" applyNumberFormat="1" applyFont="1" applyBorder="1" applyAlignment="1">
      <alignment wrapText="1"/>
    </xf>
    <xf numFmtId="4" fontId="5" fillId="0" borderId="29" xfId="0" applyNumberFormat="1" applyFont="1" applyBorder="1"/>
    <xf numFmtId="4" fontId="4" fillId="0" borderId="27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90" zoomScaleNormal="90" workbookViewId="0">
      <selection activeCell="K5" sqref="K5:P32"/>
    </sheetView>
  </sheetViews>
  <sheetFormatPr defaultRowHeight="15"/>
  <cols>
    <col min="1" max="1" width="35.42578125" customWidth="1"/>
    <col min="2" max="2" width="10.7109375" customWidth="1"/>
    <col min="3" max="3" width="10.5703125" customWidth="1"/>
    <col min="4" max="5" width="11" customWidth="1"/>
    <col min="6" max="6" width="10.85546875" customWidth="1"/>
    <col min="7" max="7" width="11.140625" customWidth="1"/>
    <col min="8" max="8" width="10.85546875" customWidth="1"/>
    <col min="9" max="11" width="10.5703125" customWidth="1"/>
    <col min="12" max="12" width="10.28515625" customWidth="1"/>
    <col min="13" max="13" width="10.5703125" customWidth="1"/>
    <col min="14" max="14" width="12.28515625" customWidth="1"/>
    <col min="15" max="15" width="12.7109375" customWidth="1"/>
    <col min="16" max="16" width="12.5703125" customWidth="1"/>
  </cols>
  <sheetData>
    <row r="1" spans="1:16" ht="17.2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15" customHeight="1" thickBot="1">
      <c r="O2" s="3" t="s">
        <v>20</v>
      </c>
    </row>
    <row r="3" spans="1:16" ht="31.5" customHeight="1" thickBot="1">
      <c r="A3" s="27" t="s">
        <v>3</v>
      </c>
      <c r="B3" s="29" t="s">
        <v>38</v>
      </c>
      <c r="C3" s="30"/>
      <c r="D3" s="31"/>
      <c r="E3" s="32" t="s">
        <v>19</v>
      </c>
      <c r="F3" s="33"/>
      <c r="G3" s="34"/>
      <c r="H3" s="32" t="s">
        <v>39</v>
      </c>
      <c r="I3" s="33"/>
      <c r="J3" s="34"/>
      <c r="K3" s="32" t="s">
        <v>40</v>
      </c>
      <c r="L3" s="33"/>
      <c r="M3" s="35"/>
      <c r="N3" s="22" t="s">
        <v>41</v>
      </c>
      <c r="O3" s="24" t="s">
        <v>42</v>
      </c>
      <c r="P3" s="20" t="s">
        <v>43</v>
      </c>
    </row>
    <row r="4" spans="1:16" ht="101.25" customHeight="1" thickBot="1">
      <c r="A4" s="28"/>
      <c r="B4" s="10" t="s">
        <v>18</v>
      </c>
      <c r="C4" s="11" t="s">
        <v>25</v>
      </c>
      <c r="D4" s="12" t="s">
        <v>23</v>
      </c>
      <c r="E4" s="7" t="s">
        <v>18</v>
      </c>
      <c r="F4" s="8" t="s">
        <v>25</v>
      </c>
      <c r="G4" s="9" t="s">
        <v>23</v>
      </c>
      <c r="H4" s="7" t="s">
        <v>18</v>
      </c>
      <c r="I4" s="8" t="s">
        <v>25</v>
      </c>
      <c r="J4" s="9" t="s">
        <v>23</v>
      </c>
      <c r="K4" s="7" t="s">
        <v>21</v>
      </c>
      <c r="L4" s="8" t="s">
        <v>26</v>
      </c>
      <c r="M4" s="9" t="s">
        <v>24</v>
      </c>
      <c r="N4" s="23"/>
      <c r="O4" s="25"/>
      <c r="P4" s="21"/>
    </row>
    <row r="5" spans="1:16" ht="29.25">
      <c r="A5" s="5" t="s">
        <v>0</v>
      </c>
      <c r="B5" s="64">
        <f>SUM(B6:B23)</f>
        <v>9382.5</v>
      </c>
      <c r="C5" s="65">
        <f>SUM(C6:C23)</f>
        <v>6734.7999999999993</v>
      </c>
      <c r="D5" s="65">
        <f>SUM(D6:D23)</f>
        <v>2647.7</v>
      </c>
      <c r="E5" s="36">
        <f t="shared" ref="E5:J5" si="0">SUM(E6:E23)</f>
        <v>55923.799999999996</v>
      </c>
      <c r="F5" s="37">
        <f t="shared" si="0"/>
        <v>33936.1</v>
      </c>
      <c r="G5" s="37">
        <f t="shared" si="0"/>
        <v>21987.7</v>
      </c>
      <c r="H5" s="36">
        <f t="shared" si="0"/>
        <v>10876.599999999997</v>
      </c>
      <c r="I5" s="37">
        <f t="shared" si="0"/>
        <v>5883.5000000000009</v>
      </c>
      <c r="J5" s="37">
        <f t="shared" si="0"/>
        <v>4993.1000000000004</v>
      </c>
      <c r="K5" s="64">
        <f t="shared" ref="K5:M6" si="1">ROUND(H5/E5%,1)</f>
        <v>19.399999999999999</v>
      </c>
      <c r="L5" s="71">
        <f t="shared" si="1"/>
        <v>17.3</v>
      </c>
      <c r="M5" s="71">
        <f t="shared" si="1"/>
        <v>22.7</v>
      </c>
      <c r="N5" s="64">
        <f>ROUND(H5/B5%,1)</f>
        <v>115.9</v>
      </c>
      <c r="O5" s="71">
        <f>ROUND(I5/C5%,1)</f>
        <v>87.4</v>
      </c>
      <c r="P5" s="72">
        <f>ROUND(J5/D5%,1)</f>
        <v>188.6</v>
      </c>
    </row>
    <row r="6" spans="1:16" ht="15.75" customHeight="1">
      <c r="A6" s="6" t="s">
        <v>1</v>
      </c>
      <c r="B6" s="38">
        <v>6678.6</v>
      </c>
      <c r="C6" s="39">
        <v>5251.8</v>
      </c>
      <c r="D6" s="40">
        <v>1426.8</v>
      </c>
      <c r="E6" s="38">
        <v>36604.6</v>
      </c>
      <c r="F6" s="39">
        <v>27574.400000000001</v>
      </c>
      <c r="G6" s="40">
        <v>9030.2000000000007</v>
      </c>
      <c r="H6" s="38">
        <v>5873.5</v>
      </c>
      <c r="I6" s="39">
        <v>4427.1000000000004</v>
      </c>
      <c r="J6" s="44">
        <v>1446.4</v>
      </c>
      <c r="K6" s="38">
        <f t="shared" si="1"/>
        <v>16</v>
      </c>
      <c r="L6" s="40">
        <f t="shared" si="1"/>
        <v>16.100000000000001</v>
      </c>
      <c r="M6" s="40">
        <f t="shared" si="1"/>
        <v>16</v>
      </c>
      <c r="N6" s="38">
        <f t="shared" ref="N6:P32" si="2">ROUND(H6/B6%,1)</f>
        <v>87.9</v>
      </c>
      <c r="O6" s="40">
        <f t="shared" ref="O6:P24" si="3">ROUND(I6/C6%,1)</f>
        <v>84.3</v>
      </c>
      <c r="P6" s="44">
        <f t="shared" si="3"/>
        <v>101.4</v>
      </c>
    </row>
    <row r="7" spans="1:16" ht="17.25" customHeight="1">
      <c r="A7" s="6" t="s">
        <v>2</v>
      </c>
      <c r="B7" s="38">
        <v>0</v>
      </c>
      <c r="C7" s="39">
        <v>0</v>
      </c>
      <c r="D7" s="40">
        <v>0</v>
      </c>
      <c r="E7" s="38">
        <v>7446.5</v>
      </c>
      <c r="F7" s="39">
        <v>0</v>
      </c>
      <c r="G7" s="40">
        <v>7446.5</v>
      </c>
      <c r="H7" s="38">
        <v>1431</v>
      </c>
      <c r="I7" s="39">
        <v>0</v>
      </c>
      <c r="J7" s="44">
        <v>1431</v>
      </c>
      <c r="K7" s="38">
        <f t="shared" ref="K7:M32" si="4">ROUND(H7/E7%,1)</f>
        <v>19.2</v>
      </c>
      <c r="L7" s="40" t="e">
        <f t="shared" ref="L7:M24" si="5">ROUND(I7/F7%,1)</f>
        <v>#DIV/0!</v>
      </c>
      <c r="M7" s="40">
        <f t="shared" si="5"/>
        <v>19.2</v>
      </c>
      <c r="N7" s="38" t="e">
        <f t="shared" si="2"/>
        <v>#DIV/0!</v>
      </c>
      <c r="O7" s="40" t="e">
        <f t="shared" si="3"/>
        <v>#DIV/0!</v>
      </c>
      <c r="P7" s="44" t="e">
        <f t="shared" si="3"/>
        <v>#DIV/0!</v>
      </c>
    </row>
    <row r="8" spans="1:16" ht="17.25" customHeight="1">
      <c r="A8" s="6" t="s">
        <v>4</v>
      </c>
      <c r="B8" s="38">
        <v>960.7</v>
      </c>
      <c r="C8" s="39">
        <v>960.7</v>
      </c>
      <c r="D8" s="40">
        <v>0</v>
      </c>
      <c r="E8" s="38">
        <v>4210</v>
      </c>
      <c r="F8" s="39">
        <v>4210</v>
      </c>
      <c r="G8" s="40">
        <v>0</v>
      </c>
      <c r="H8" s="38">
        <v>1067.5</v>
      </c>
      <c r="I8" s="39">
        <v>1067.5</v>
      </c>
      <c r="J8" s="44">
        <v>0</v>
      </c>
      <c r="K8" s="38">
        <f t="shared" si="4"/>
        <v>25.4</v>
      </c>
      <c r="L8" s="40">
        <f t="shared" si="5"/>
        <v>25.4</v>
      </c>
      <c r="M8" s="40" t="e">
        <f t="shared" si="5"/>
        <v>#DIV/0!</v>
      </c>
      <c r="N8" s="38">
        <f t="shared" si="2"/>
        <v>111.1</v>
      </c>
      <c r="O8" s="40">
        <f t="shared" si="3"/>
        <v>111.1</v>
      </c>
      <c r="P8" s="44" t="e">
        <f t="shared" si="3"/>
        <v>#DIV/0!</v>
      </c>
    </row>
    <row r="9" spans="1:16" ht="18" customHeight="1">
      <c r="A9" s="6" t="s">
        <v>5</v>
      </c>
      <c r="B9" s="38">
        <v>0.2</v>
      </c>
      <c r="C9" s="39">
        <v>0.1</v>
      </c>
      <c r="D9" s="40">
        <v>0.1</v>
      </c>
      <c r="E9" s="38">
        <v>54</v>
      </c>
      <c r="F9" s="39">
        <v>27</v>
      </c>
      <c r="G9" s="40">
        <v>27</v>
      </c>
      <c r="H9" s="38">
        <v>0.5</v>
      </c>
      <c r="I9" s="39">
        <v>0.3</v>
      </c>
      <c r="J9" s="44">
        <v>0.2</v>
      </c>
      <c r="K9" s="38">
        <f t="shared" si="4"/>
        <v>0.9</v>
      </c>
      <c r="L9" s="40">
        <f t="shared" si="5"/>
        <v>1.1000000000000001</v>
      </c>
      <c r="M9" s="40">
        <f t="shared" si="5"/>
        <v>0.7</v>
      </c>
      <c r="N9" s="38">
        <f t="shared" si="2"/>
        <v>250</v>
      </c>
      <c r="O9" s="40">
        <f t="shared" si="3"/>
        <v>300</v>
      </c>
      <c r="P9" s="44">
        <f t="shared" si="3"/>
        <v>200</v>
      </c>
    </row>
    <row r="10" spans="1:16" ht="30" customHeight="1">
      <c r="A10" s="6" t="s">
        <v>6</v>
      </c>
      <c r="B10" s="38">
        <v>0</v>
      </c>
      <c r="C10" s="39">
        <v>0</v>
      </c>
      <c r="D10" s="40">
        <v>0</v>
      </c>
      <c r="E10" s="38">
        <v>16</v>
      </c>
      <c r="F10" s="39">
        <v>16</v>
      </c>
      <c r="G10" s="40">
        <v>0</v>
      </c>
      <c r="H10" s="38">
        <v>25</v>
      </c>
      <c r="I10" s="39">
        <v>25</v>
      </c>
      <c r="J10" s="44">
        <v>0</v>
      </c>
      <c r="K10" s="38">
        <f t="shared" si="4"/>
        <v>156.30000000000001</v>
      </c>
      <c r="L10" s="40">
        <f t="shared" si="5"/>
        <v>156.30000000000001</v>
      </c>
      <c r="M10" s="40" t="e">
        <f t="shared" si="5"/>
        <v>#DIV/0!</v>
      </c>
      <c r="N10" s="38" t="e">
        <f t="shared" si="2"/>
        <v>#DIV/0!</v>
      </c>
      <c r="O10" s="40" t="e">
        <f t="shared" si="3"/>
        <v>#DIV/0!</v>
      </c>
      <c r="P10" s="44" t="e">
        <f t="shared" si="3"/>
        <v>#DIV/0!</v>
      </c>
    </row>
    <row r="11" spans="1:16" ht="29.25" customHeight="1">
      <c r="A11" s="6" t="s">
        <v>7</v>
      </c>
      <c r="B11" s="38">
        <v>9.8000000000000007</v>
      </c>
      <c r="C11" s="39">
        <v>0</v>
      </c>
      <c r="D11" s="40">
        <v>9.8000000000000007</v>
      </c>
      <c r="E11" s="38">
        <v>341.2</v>
      </c>
      <c r="F11" s="39">
        <v>0</v>
      </c>
      <c r="G11" s="40">
        <v>341.2</v>
      </c>
      <c r="H11" s="38">
        <v>18.5</v>
      </c>
      <c r="I11" s="39">
        <v>0</v>
      </c>
      <c r="J11" s="44">
        <v>18.5</v>
      </c>
      <c r="K11" s="38">
        <f t="shared" si="4"/>
        <v>5.4</v>
      </c>
      <c r="L11" s="40" t="e">
        <f t="shared" si="5"/>
        <v>#DIV/0!</v>
      </c>
      <c r="M11" s="40">
        <f t="shared" si="5"/>
        <v>5.4</v>
      </c>
      <c r="N11" s="38">
        <f t="shared" si="2"/>
        <v>188.8</v>
      </c>
      <c r="O11" s="40" t="e">
        <f t="shared" si="3"/>
        <v>#DIV/0!</v>
      </c>
      <c r="P11" s="44">
        <f t="shared" si="3"/>
        <v>188.8</v>
      </c>
    </row>
    <row r="12" spans="1:16">
      <c r="A12" s="6" t="s">
        <v>8</v>
      </c>
      <c r="B12" s="38">
        <v>917.4</v>
      </c>
      <c r="C12" s="39">
        <v>0</v>
      </c>
      <c r="D12" s="40">
        <v>917.4</v>
      </c>
      <c r="E12" s="38">
        <v>4645</v>
      </c>
      <c r="F12" s="39">
        <v>0</v>
      </c>
      <c r="G12" s="40">
        <v>4645</v>
      </c>
      <c r="H12" s="38">
        <v>2011.4</v>
      </c>
      <c r="I12" s="39">
        <v>0</v>
      </c>
      <c r="J12" s="44">
        <v>2011.4</v>
      </c>
      <c r="K12" s="38">
        <f t="shared" si="4"/>
        <v>43.3</v>
      </c>
      <c r="L12" s="40" t="e">
        <f t="shared" si="5"/>
        <v>#DIV/0!</v>
      </c>
      <c r="M12" s="40">
        <f t="shared" si="5"/>
        <v>43.3</v>
      </c>
      <c r="N12" s="38">
        <f t="shared" si="2"/>
        <v>219.3</v>
      </c>
      <c r="O12" s="40" t="e">
        <f t="shared" si="3"/>
        <v>#DIV/0!</v>
      </c>
      <c r="P12" s="44">
        <f t="shared" si="3"/>
        <v>219.3</v>
      </c>
    </row>
    <row r="13" spans="1:16" ht="29.25" customHeight="1">
      <c r="A13" s="6" t="s">
        <v>9</v>
      </c>
      <c r="B13" s="38">
        <v>0</v>
      </c>
      <c r="C13" s="39">
        <v>0</v>
      </c>
      <c r="D13" s="40">
        <v>0</v>
      </c>
      <c r="E13" s="38">
        <v>9.3000000000000007</v>
      </c>
      <c r="F13" s="39">
        <v>9.3000000000000007</v>
      </c>
      <c r="G13" s="40">
        <v>0</v>
      </c>
      <c r="H13" s="38">
        <v>9</v>
      </c>
      <c r="I13" s="39">
        <v>9</v>
      </c>
      <c r="J13" s="44">
        <v>0</v>
      </c>
      <c r="K13" s="38">
        <f t="shared" si="4"/>
        <v>96.8</v>
      </c>
      <c r="L13" s="40">
        <f t="shared" si="5"/>
        <v>96.8</v>
      </c>
      <c r="M13" s="40" t="e">
        <f t="shared" si="5"/>
        <v>#DIV/0!</v>
      </c>
      <c r="N13" s="38" t="e">
        <f t="shared" si="2"/>
        <v>#DIV/0!</v>
      </c>
      <c r="O13" s="40" t="e">
        <f t="shared" si="3"/>
        <v>#DIV/0!</v>
      </c>
      <c r="P13" s="44" t="e">
        <f t="shared" si="3"/>
        <v>#DIV/0!</v>
      </c>
    </row>
    <row r="14" spans="1:16">
      <c r="A14" s="6" t="s">
        <v>10</v>
      </c>
      <c r="B14" s="38">
        <v>56.9</v>
      </c>
      <c r="C14" s="39">
        <v>56.9</v>
      </c>
      <c r="D14" s="40">
        <v>0</v>
      </c>
      <c r="E14" s="38">
        <v>255</v>
      </c>
      <c r="F14" s="39">
        <v>255</v>
      </c>
      <c r="G14" s="40">
        <v>0</v>
      </c>
      <c r="H14" s="38">
        <v>62</v>
      </c>
      <c r="I14" s="39">
        <v>62</v>
      </c>
      <c r="J14" s="44">
        <v>0</v>
      </c>
      <c r="K14" s="38">
        <f t="shared" si="4"/>
        <v>24.3</v>
      </c>
      <c r="L14" s="40">
        <f t="shared" si="5"/>
        <v>24.3</v>
      </c>
      <c r="M14" s="40" t="e">
        <f t="shared" si="5"/>
        <v>#DIV/0!</v>
      </c>
      <c r="N14" s="38">
        <f t="shared" si="2"/>
        <v>109</v>
      </c>
      <c r="O14" s="40">
        <f t="shared" si="3"/>
        <v>109</v>
      </c>
      <c r="P14" s="44" t="e">
        <f t="shared" si="3"/>
        <v>#DIV/0!</v>
      </c>
    </row>
    <row r="15" spans="1:16" ht="29.25" customHeight="1">
      <c r="A15" s="6" t="s">
        <v>22</v>
      </c>
      <c r="B15" s="38">
        <v>0</v>
      </c>
      <c r="C15" s="39">
        <v>0</v>
      </c>
      <c r="D15" s="40">
        <v>0</v>
      </c>
      <c r="E15" s="38">
        <v>87</v>
      </c>
      <c r="F15" s="39">
        <v>0</v>
      </c>
      <c r="G15" s="40">
        <v>87</v>
      </c>
      <c r="H15" s="38">
        <v>0.3</v>
      </c>
      <c r="I15" s="39">
        <v>0</v>
      </c>
      <c r="J15" s="44">
        <v>0.3</v>
      </c>
      <c r="K15" s="38">
        <f t="shared" si="4"/>
        <v>0.3</v>
      </c>
      <c r="L15" s="40" t="e">
        <f t="shared" si="5"/>
        <v>#DIV/0!</v>
      </c>
      <c r="M15" s="40">
        <f t="shared" si="5"/>
        <v>0.3</v>
      </c>
      <c r="N15" s="38" t="e">
        <f t="shared" si="2"/>
        <v>#DIV/0!</v>
      </c>
      <c r="O15" s="40" t="e">
        <f t="shared" si="3"/>
        <v>#DIV/0!</v>
      </c>
      <c r="P15" s="44" t="e">
        <f t="shared" si="3"/>
        <v>#DIV/0!</v>
      </c>
    </row>
    <row r="16" spans="1:16">
      <c r="A16" s="6" t="s">
        <v>11</v>
      </c>
      <c r="B16" s="38">
        <v>0</v>
      </c>
      <c r="C16" s="39">
        <v>0</v>
      </c>
      <c r="D16" s="40">
        <v>0</v>
      </c>
      <c r="E16" s="38">
        <v>16.399999999999999</v>
      </c>
      <c r="F16" s="39">
        <v>16.399999999999999</v>
      </c>
      <c r="G16" s="40">
        <v>0</v>
      </c>
      <c r="H16" s="38">
        <v>0</v>
      </c>
      <c r="I16" s="39">
        <v>0</v>
      </c>
      <c r="J16" s="44">
        <v>0</v>
      </c>
      <c r="K16" s="38">
        <f t="shared" si="4"/>
        <v>0</v>
      </c>
      <c r="L16" s="40">
        <f t="shared" si="5"/>
        <v>0</v>
      </c>
      <c r="M16" s="40" t="e">
        <f t="shared" si="5"/>
        <v>#DIV/0!</v>
      </c>
      <c r="N16" s="38" t="e">
        <f t="shared" si="2"/>
        <v>#DIV/0!</v>
      </c>
      <c r="O16" s="40" t="e">
        <f t="shared" si="3"/>
        <v>#DIV/0!</v>
      </c>
      <c r="P16" s="44" t="e">
        <f t="shared" si="3"/>
        <v>#DIV/0!</v>
      </c>
    </row>
    <row r="17" spans="1:16" ht="29.25" customHeight="1">
      <c r="A17" s="6" t="s">
        <v>12</v>
      </c>
      <c r="B17" s="38">
        <v>339.8</v>
      </c>
      <c r="C17" s="39">
        <v>169.9</v>
      </c>
      <c r="D17" s="40">
        <v>169.9</v>
      </c>
      <c r="E17" s="38">
        <v>821.6</v>
      </c>
      <c r="F17" s="39">
        <v>410.8</v>
      </c>
      <c r="G17" s="40">
        <v>410.8</v>
      </c>
      <c r="H17" s="38">
        <v>76.8</v>
      </c>
      <c r="I17" s="39">
        <v>38.4</v>
      </c>
      <c r="J17" s="44">
        <v>38.4</v>
      </c>
      <c r="K17" s="38">
        <f t="shared" si="4"/>
        <v>9.3000000000000007</v>
      </c>
      <c r="L17" s="40">
        <f t="shared" si="5"/>
        <v>9.3000000000000007</v>
      </c>
      <c r="M17" s="40">
        <f t="shared" si="5"/>
        <v>9.3000000000000007</v>
      </c>
      <c r="N17" s="38">
        <f t="shared" si="2"/>
        <v>22.6</v>
      </c>
      <c r="O17" s="40">
        <f t="shared" si="3"/>
        <v>22.6</v>
      </c>
      <c r="P17" s="44">
        <f t="shared" si="3"/>
        <v>22.6</v>
      </c>
    </row>
    <row r="18" spans="1:16" ht="27.75" customHeight="1">
      <c r="A18" s="6" t="s">
        <v>13</v>
      </c>
      <c r="B18" s="38">
        <v>151.9</v>
      </c>
      <c r="C18" s="39">
        <v>130.5</v>
      </c>
      <c r="D18" s="40">
        <v>21.4</v>
      </c>
      <c r="E18" s="38">
        <v>0</v>
      </c>
      <c r="F18" s="39">
        <v>0</v>
      </c>
      <c r="G18" s="40">
        <v>0</v>
      </c>
      <c r="H18" s="38">
        <v>49.5</v>
      </c>
      <c r="I18" s="39">
        <v>40.5</v>
      </c>
      <c r="J18" s="44">
        <v>9</v>
      </c>
      <c r="K18" s="38" t="e">
        <f t="shared" si="4"/>
        <v>#DIV/0!</v>
      </c>
      <c r="L18" s="40" t="e">
        <f t="shared" si="5"/>
        <v>#DIV/0!</v>
      </c>
      <c r="M18" s="40" t="e">
        <f t="shared" si="5"/>
        <v>#DIV/0!</v>
      </c>
      <c r="N18" s="38">
        <f t="shared" si="2"/>
        <v>32.6</v>
      </c>
      <c r="O18" s="40">
        <f t="shared" si="3"/>
        <v>31</v>
      </c>
      <c r="P18" s="44">
        <f t="shared" si="3"/>
        <v>42.1</v>
      </c>
    </row>
    <row r="19" spans="1:16" ht="30">
      <c r="A19" s="6" t="s">
        <v>14</v>
      </c>
      <c r="B19" s="38">
        <v>42.4</v>
      </c>
      <c r="C19" s="39">
        <v>42.4</v>
      </c>
      <c r="D19" s="40">
        <v>0</v>
      </c>
      <c r="E19" s="38">
        <v>819.2</v>
      </c>
      <c r="F19" s="39">
        <v>819.2</v>
      </c>
      <c r="G19" s="40">
        <v>0</v>
      </c>
      <c r="H19" s="38">
        <v>89.4</v>
      </c>
      <c r="I19" s="39">
        <v>89.4</v>
      </c>
      <c r="J19" s="44">
        <v>0</v>
      </c>
      <c r="K19" s="38">
        <f t="shared" si="4"/>
        <v>10.9</v>
      </c>
      <c r="L19" s="40">
        <f t="shared" si="5"/>
        <v>10.9</v>
      </c>
      <c r="M19" s="40" t="e">
        <f t="shared" si="5"/>
        <v>#DIV/0!</v>
      </c>
      <c r="N19" s="38">
        <f t="shared" si="2"/>
        <v>210.8</v>
      </c>
      <c r="O19" s="40">
        <f t="shared" si="3"/>
        <v>210.8</v>
      </c>
      <c r="P19" s="44" t="e">
        <f t="shared" si="3"/>
        <v>#DIV/0!</v>
      </c>
    </row>
    <row r="20" spans="1:16" ht="59.25" customHeight="1">
      <c r="A20" s="6" t="s">
        <v>34</v>
      </c>
      <c r="B20" s="38">
        <v>11.5</v>
      </c>
      <c r="C20" s="39">
        <v>0</v>
      </c>
      <c r="D20" s="40">
        <v>11.5</v>
      </c>
      <c r="E20" s="38">
        <v>4.0999999999999996</v>
      </c>
      <c r="F20" s="39">
        <v>4.0999999999999996</v>
      </c>
      <c r="G20" s="40">
        <v>0</v>
      </c>
      <c r="H20" s="38">
        <v>7.4</v>
      </c>
      <c r="I20" s="39">
        <v>4.5999999999999996</v>
      </c>
      <c r="J20" s="44">
        <v>2.8</v>
      </c>
      <c r="K20" s="38">
        <f t="shared" si="4"/>
        <v>180.5</v>
      </c>
      <c r="L20" s="40">
        <f t="shared" si="5"/>
        <v>112.2</v>
      </c>
      <c r="M20" s="40" t="e">
        <f t="shared" si="5"/>
        <v>#DIV/0!</v>
      </c>
      <c r="N20" s="38">
        <f t="shared" si="2"/>
        <v>64.3</v>
      </c>
      <c r="O20" s="40" t="e">
        <f t="shared" si="3"/>
        <v>#DIV/0!</v>
      </c>
      <c r="P20" s="44">
        <f t="shared" si="3"/>
        <v>24.3</v>
      </c>
    </row>
    <row r="21" spans="1:16" ht="31.5" customHeight="1">
      <c r="A21" s="6" t="s">
        <v>15</v>
      </c>
      <c r="B21" s="38">
        <v>59.2</v>
      </c>
      <c r="C21" s="39">
        <v>29.6</v>
      </c>
      <c r="D21" s="40">
        <v>29.6</v>
      </c>
      <c r="E21" s="38">
        <v>0</v>
      </c>
      <c r="F21" s="39">
        <v>0</v>
      </c>
      <c r="G21" s="40">
        <v>0</v>
      </c>
      <c r="H21" s="38">
        <v>70.2</v>
      </c>
      <c r="I21" s="39">
        <v>35.1</v>
      </c>
      <c r="J21" s="44">
        <v>35.1</v>
      </c>
      <c r="K21" s="38" t="e">
        <f t="shared" si="4"/>
        <v>#DIV/0!</v>
      </c>
      <c r="L21" s="40" t="e">
        <f t="shared" si="5"/>
        <v>#DIV/0!</v>
      </c>
      <c r="M21" s="40" t="e">
        <f t="shared" si="5"/>
        <v>#DIV/0!</v>
      </c>
      <c r="N21" s="38">
        <f t="shared" si="2"/>
        <v>118.6</v>
      </c>
      <c r="O21" s="40">
        <f t="shared" si="3"/>
        <v>118.6</v>
      </c>
      <c r="P21" s="44">
        <f t="shared" si="3"/>
        <v>118.6</v>
      </c>
    </row>
    <row r="22" spans="1:16">
      <c r="A22" s="6" t="s">
        <v>16</v>
      </c>
      <c r="B22" s="38">
        <v>106</v>
      </c>
      <c r="C22" s="39">
        <v>106</v>
      </c>
      <c r="D22" s="40">
        <v>0</v>
      </c>
      <c r="E22" s="38">
        <v>593.9</v>
      </c>
      <c r="F22" s="39">
        <v>593.9</v>
      </c>
      <c r="G22" s="40">
        <v>0</v>
      </c>
      <c r="H22" s="38">
        <v>84.3</v>
      </c>
      <c r="I22" s="39">
        <v>84.3</v>
      </c>
      <c r="J22" s="44">
        <v>0</v>
      </c>
      <c r="K22" s="38">
        <f t="shared" si="4"/>
        <v>14.2</v>
      </c>
      <c r="L22" s="40">
        <f t="shared" si="5"/>
        <v>14.2</v>
      </c>
      <c r="M22" s="40" t="e">
        <f t="shared" si="5"/>
        <v>#DIV/0!</v>
      </c>
      <c r="N22" s="38">
        <f t="shared" si="2"/>
        <v>79.5</v>
      </c>
      <c r="O22" s="40">
        <f t="shared" si="3"/>
        <v>79.5</v>
      </c>
      <c r="P22" s="44" t="e">
        <f t="shared" si="3"/>
        <v>#DIV/0!</v>
      </c>
    </row>
    <row r="23" spans="1:16" ht="16.5" customHeight="1" thickBot="1">
      <c r="A23" s="13" t="s">
        <v>17</v>
      </c>
      <c r="B23" s="41">
        <v>48.1</v>
      </c>
      <c r="C23" s="42">
        <v>-13.1</v>
      </c>
      <c r="D23" s="43">
        <v>61.2</v>
      </c>
      <c r="E23" s="41">
        <v>0</v>
      </c>
      <c r="F23" s="42">
        <v>0</v>
      </c>
      <c r="G23" s="43">
        <v>0</v>
      </c>
      <c r="H23" s="41">
        <v>0.3</v>
      </c>
      <c r="I23" s="42">
        <v>0.3</v>
      </c>
      <c r="J23" s="45">
        <v>0</v>
      </c>
      <c r="K23" s="41" t="e">
        <f t="shared" si="4"/>
        <v>#DIV/0!</v>
      </c>
      <c r="L23" s="43" t="e">
        <f t="shared" si="5"/>
        <v>#DIV/0!</v>
      </c>
      <c r="M23" s="43" t="e">
        <f t="shared" si="5"/>
        <v>#DIV/0!</v>
      </c>
      <c r="N23" s="73">
        <f t="shared" si="2"/>
        <v>0.6</v>
      </c>
      <c r="O23" s="74">
        <f t="shared" si="3"/>
        <v>-2.2999999999999998</v>
      </c>
      <c r="P23" s="75">
        <f t="shared" si="3"/>
        <v>0</v>
      </c>
    </row>
    <row r="24" spans="1:16" ht="16.5" customHeight="1" thickBot="1">
      <c r="A24" s="14" t="s">
        <v>27</v>
      </c>
      <c r="B24" s="46">
        <f>B25+B26+B27+B28+B29+B30+B31</f>
        <v>38099.800000000003</v>
      </c>
      <c r="C24" s="46">
        <f t="shared" ref="C24:D24" si="6">C25+C26+C27+C28+C29+C30+C31</f>
        <v>37855.600000000006</v>
      </c>
      <c r="D24" s="46">
        <f t="shared" si="6"/>
        <v>5035.0999999999995</v>
      </c>
      <c r="E24" s="46">
        <f>E25+E26+E27+E28+E29+E30+E31</f>
        <v>174744.7</v>
      </c>
      <c r="F24" s="47">
        <f>F25+F26+F27+F28+F29+F31</f>
        <v>167134.79999999999</v>
      </c>
      <c r="G24" s="47">
        <f>G25+G26+G27+G28+G29+G30+G31</f>
        <v>24426.5</v>
      </c>
      <c r="H24" s="47">
        <f t="shared" ref="H24:J24" si="7">H25+H26+H27+H28+H29+H30+H31</f>
        <v>34127.1</v>
      </c>
      <c r="I24" s="47">
        <f t="shared" si="7"/>
        <v>35774.400000000009</v>
      </c>
      <c r="J24" s="47">
        <f t="shared" si="7"/>
        <v>2802.7999999999993</v>
      </c>
      <c r="K24" s="46">
        <f t="shared" si="4"/>
        <v>19.5</v>
      </c>
      <c r="L24" s="76">
        <f t="shared" si="5"/>
        <v>21.4</v>
      </c>
      <c r="M24" s="77">
        <f t="shared" si="5"/>
        <v>11.5</v>
      </c>
      <c r="N24" s="46">
        <f t="shared" si="2"/>
        <v>89.6</v>
      </c>
      <c r="O24" s="76">
        <f t="shared" si="3"/>
        <v>94.5</v>
      </c>
      <c r="P24" s="77">
        <f t="shared" si="3"/>
        <v>55.7</v>
      </c>
    </row>
    <row r="25" spans="1:16" ht="27" customHeight="1">
      <c r="A25" s="16" t="s">
        <v>28</v>
      </c>
      <c r="B25" s="66">
        <v>10963.5</v>
      </c>
      <c r="C25" s="49">
        <v>10963.5</v>
      </c>
      <c r="D25" s="50">
        <v>4682</v>
      </c>
      <c r="E25" s="48">
        <v>46072</v>
      </c>
      <c r="F25" s="49">
        <v>46072</v>
      </c>
      <c r="G25" s="50">
        <v>16475.400000000001</v>
      </c>
      <c r="H25" s="48">
        <v>11517.9</v>
      </c>
      <c r="I25" s="49">
        <v>11517.9</v>
      </c>
      <c r="J25" s="50">
        <v>4235.8999999999996</v>
      </c>
      <c r="K25" s="78">
        <f t="shared" si="4"/>
        <v>25</v>
      </c>
      <c r="L25" s="79">
        <f t="shared" si="4"/>
        <v>25</v>
      </c>
      <c r="M25" s="79">
        <f t="shared" si="4"/>
        <v>25.7</v>
      </c>
      <c r="N25" s="48">
        <f t="shared" si="2"/>
        <v>105.1</v>
      </c>
      <c r="O25" s="49">
        <f t="shared" si="2"/>
        <v>105.1</v>
      </c>
      <c r="P25" s="50">
        <f t="shared" si="2"/>
        <v>90.5</v>
      </c>
    </row>
    <row r="26" spans="1:16" ht="29.25" customHeight="1">
      <c r="A26" s="4" t="s">
        <v>29</v>
      </c>
      <c r="B26" s="67">
        <v>2246.4</v>
      </c>
      <c r="C26" s="39">
        <v>2246.4</v>
      </c>
      <c r="D26" s="44">
        <v>0</v>
      </c>
      <c r="E26" s="38">
        <v>6340</v>
      </c>
      <c r="F26" s="39">
        <v>6340</v>
      </c>
      <c r="G26" s="44">
        <v>108</v>
      </c>
      <c r="H26" s="38">
        <v>1584.9</v>
      </c>
      <c r="I26" s="39">
        <v>1584.9</v>
      </c>
      <c r="J26" s="44">
        <v>108</v>
      </c>
      <c r="K26" s="41">
        <f t="shared" si="4"/>
        <v>25</v>
      </c>
      <c r="L26" s="43">
        <f t="shared" si="4"/>
        <v>25</v>
      </c>
      <c r="M26" s="43">
        <f t="shared" si="4"/>
        <v>100</v>
      </c>
      <c r="N26" s="38">
        <f t="shared" si="2"/>
        <v>70.599999999999994</v>
      </c>
      <c r="O26" s="39">
        <f t="shared" si="2"/>
        <v>70.599999999999994</v>
      </c>
      <c r="P26" s="44" t="e">
        <f t="shared" si="2"/>
        <v>#DIV/0!</v>
      </c>
    </row>
    <row r="27" spans="1:16">
      <c r="A27" s="17" t="s">
        <v>30</v>
      </c>
      <c r="B27" s="68">
        <v>6178.8</v>
      </c>
      <c r="C27" s="52">
        <v>6143</v>
      </c>
      <c r="D27" s="53">
        <v>144.69999999999999</v>
      </c>
      <c r="E27" s="51">
        <v>16298.2</v>
      </c>
      <c r="F27" s="52">
        <v>15871.7</v>
      </c>
      <c r="G27" s="53">
        <v>492.8</v>
      </c>
      <c r="H27" s="51">
        <v>4260.2</v>
      </c>
      <c r="I27" s="52">
        <v>3965.2</v>
      </c>
      <c r="J27" s="53">
        <v>361.4</v>
      </c>
      <c r="K27" s="41">
        <f t="shared" si="4"/>
        <v>26.1</v>
      </c>
      <c r="L27" s="43">
        <f t="shared" si="4"/>
        <v>25</v>
      </c>
      <c r="M27" s="43">
        <f t="shared" si="4"/>
        <v>73.3</v>
      </c>
      <c r="N27" s="38">
        <f t="shared" si="2"/>
        <v>68.900000000000006</v>
      </c>
      <c r="O27" s="39">
        <f t="shared" si="2"/>
        <v>64.5</v>
      </c>
      <c r="P27" s="44">
        <f t="shared" si="2"/>
        <v>249.8</v>
      </c>
    </row>
    <row r="28" spans="1:16">
      <c r="A28" s="17" t="s">
        <v>31</v>
      </c>
      <c r="B28" s="69">
        <v>18462.900000000001</v>
      </c>
      <c r="C28" s="55">
        <v>18207.900000000001</v>
      </c>
      <c r="D28" s="56">
        <v>255</v>
      </c>
      <c r="E28" s="54">
        <v>106034.5</v>
      </c>
      <c r="F28" s="55">
        <v>98684.2</v>
      </c>
      <c r="G28" s="56">
        <v>7350.3</v>
      </c>
      <c r="H28" s="54">
        <v>19881</v>
      </c>
      <c r="I28" s="62">
        <v>18824.8</v>
      </c>
      <c r="J28" s="63">
        <v>1056.2</v>
      </c>
      <c r="K28" s="41">
        <f t="shared" si="4"/>
        <v>18.7</v>
      </c>
      <c r="L28" s="43">
        <f t="shared" si="4"/>
        <v>19.100000000000001</v>
      </c>
      <c r="M28" s="43">
        <f t="shared" si="4"/>
        <v>14.4</v>
      </c>
      <c r="N28" s="38">
        <f t="shared" si="2"/>
        <v>107.7</v>
      </c>
      <c r="O28" s="39">
        <f t="shared" si="2"/>
        <v>103.4</v>
      </c>
      <c r="P28" s="44">
        <f t="shared" si="2"/>
        <v>414.2</v>
      </c>
    </row>
    <row r="29" spans="1:16">
      <c r="A29" s="18" t="s">
        <v>32</v>
      </c>
      <c r="B29" s="70">
        <v>372</v>
      </c>
      <c r="C29" s="58">
        <v>372</v>
      </c>
      <c r="D29" s="59">
        <v>0</v>
      </c>
      <c r="E29" s="57">
        <v>0</v>
      </c>
      <c r="F29" s="58">
        <v>166.9</v>
      </c>
      <c r="G29" s="59">
        <v>0</v>
      </c>
      <c r="H29" s="57">
        <v>0</v>
      </c>
      <c r="I29" s="58">
        <v>39.799999999999997</v>
      </c>
      <c r="J29" s="59">
        <v>0</v>
      </c>
      <c r="K29" s="41" t="e">
        <f t="shared" si="4"/>
        <v>#DIV/0!</v>
      </c>
      <c r="L29" s="43">
        <f t="shared" si="4"/>
        <v>23.8</v>
      </c>
      <c r="M29" s="43" t="e">
        <f t="shared" si="4"/>
        <v>#DIV/0!</v>
      </c>
      <c r="N29" s="38">
        <f t="shared" si="2"/>
        <v>0</v>
      </c>
      <c r="O29" s="39">
        <f t="shared" si="2"/>
        <v>10.7</v>
      </c>
      <c r="P29" s="44" t="e">
        <f t="shared" si="2"/>
        <v>#DIV/0!</v>
      </c>
    </row>
    <row r="30" spans="1:16">
      <c r="A30" s="17" t="s">
        <v>36</v>
      </c>
      <c r="B30" s="70">
        <v>0</v>
      </c>
      <c r="C30" s="58">
        <v>0</v>
      </c>
      <c r="D30" s="59">
        <v>0</v>
      </c>
      <c r="E30" s="57">
        <v>0</v>
      </c>
      <c r="F30" s="58">
        <v>0</v>
      </c>
      <c r="G30" s="59">
        <v>0</v>
      </c>
      <c r="H30" s="57">
        <v>0</v>
      </c>
      <c r="I30" s="58">
        <v>0</v>
      </c>
      <c r="J30" s="59">
        <v>0</v>
      </c>
      <c r="K30" s="41" t="e">
        <f t="shared" si="4"/>
        <v>#DIV/0!</v>
      </c>
      <c r="L30" s="43" t="e">
        <f t="shared" si="4"/>
        <v>#DIV/0!</v>
      </c>
      <c r="M30" s="43" t="e">
        <f t="shared" si="4"/>
        <v>#DIV/0!</v>
      </c>
      <c r="N30" s="38" t="e">
        <f t="shared" si="2"/>
        <v>#DIV/0!</v>
      </c>
      <c r="O30" s="39" t="e">
        <f t="shared" si="2"/>
        <v>#DIV/0!</v>
      </c>
      <c r="P30" s="44" t="e">
        <f t="shared" si="2"/>
        <v>#DIV/0!</v>
      </c>
    </row>
    <row r="31" spans="1:16" ht="30.75" thickBot="1">
      <c r="A31" s="19" t="s">
        <v>35</v>
      </c>
      <c r="B31" s="70">
        <f t="shared" ref="B25:B31" si="8">C31+D31</f>
        <v>-123.80000000000001</v>
      </c>
      <c r="C31" s="58">
        <v>-77.2</v>
      </c>
      <c r="D31" s="59">
        <v>-46.6</v>
      </c>
      <c r="E31" s="57">
        <v>0</v>
      </c>
      <c r="F31" s="58">
        <v>0</v>
      </c>
      <c r="G31" s="59">
        <v>0</v>
      </c>
      <c r="H31" s="57">
        <v>-3116.9</v>
      </c>
      <c r="I31" s="58">
        <v>-158.19999999999999</v>
      </c>
      <c r="J31" s="59">
        <v>-2958.7</v>
      </c>
      <c r="K31" s="41" t="e">
        <f t="shared" si="4"/>
        <v>#DIV/0!</v>
      </c>
      <c r="L31" s="43" t="e">
        <f t="shared" si="4"/>
        <v>#DIV/0!</v>
      </c>
      <c r="M31" s="43" t="e">
        <f t="shared" si="4"/>
        <v>#DIV/0!</v>
      </c>
      <c r="N31" s="73">
        <f t="shared" si="2"/>
        <v>2517.6999999999998</v>
      </c>
      <c r="O31" s="80">
        <f t="shared" si="2"/>
        <v>204.9</v>
      </c>
      <c r="P31" s="75">
        <f t="shared" si="2"/>
        <v>6349.1</v>
      </c>
    </row>
    <row r="32" spans="1:16" ht="18" customHeight="1" thickBot="1">
      <c r="A32" s="15" t="s">
        <v>33</v>
      </c>
      <c r="B32" s="60">
        <f>B5+B24</f>
        <v>47482.3</v>
      </c>
      <c r="C32" s="60">
        <f t="shared" ref="C32:D32" si="9">C5+C24</f>
        <v>44590.400000000009</v>
      </c>
      <c r="D32" s="60">
        <f t="shared" si="9"/>
        <v>7682.7999999999993</v>
      </c>
      <c r="E32" s="60">
        <f>E5+E24</f>
        <v>230668.5</v>
      </c>
      <c r="F32" s="61">
        <f>F5+F24</f>
        <v>201070.9</v>
      </c>
      <c r="G32" s="61">
        <f t="shared" ref="G32:J32" si="10">G5+G24</f>
        <v>46414.2</v>
      </c>
      <c r="H32" s="61">
        <f t="shared" si="10"/>
        <v>45003.7</v>
      </c>
      <c r="I32" s="61">
        <f t="shared" si="10"/>
        <v>41657.900000000009</v>
      </c>
      <c r="J32" s="61">
        <f t="shared" si="10"/>
        <v>7795.9</v>
      </c>
      <c r="K32" s="46">
        <f t="shared" si="4"/>
        <v>19.5</v>
      </c>
      <c r="L32" s="76">
        <f t="shared" si="4"/>
        <v>20.7</v>
      </c>
      <c r="M32" s="77">
        <f t="shared" si="4"/>
        <v>16.8</v>
      </c>
      <c r="N32" s="46">
        <f t="shared" si="2"/>
        <v>94.8</v>
      </c>
      <c r="O32" s="76">
        <f t="shared" si="2"/>
        <v>93.4</v>
      </c>
      <c r="P32" s="77">
        <f t="shared" si="2"/>
        <v>101.5</v>
      </c>
    </row>
    <row r="33" spans="1:1">
      <c r="A33" s="2"/>
    </row>
    <row r="34" spans="1:1">
      <c r="A34" s="2"/>
    </row>
    <row r="35" spans="1:1">
      <c r="A35" s="1"/>
    </row>
    <row r="36" spans="1:1">
      <c r="A36" s="1"/>
    </row>
  </sheetData>
  <mergeCells count="9">
    <mergeCell ref="P3:P4"/>
    <mergeCell ref="N3:N4"/>
    <mergeCell ref="O3:O4"/>
    <mergeCell ref="A1:O1"/>
    <mergeCell ref="A3:A4"/>
    <mergeCell ref="B3:D3"/>
    <mergeCell ref="E3:G3"/>
    <mergeCell ref="H3:J3"/>
    <mergeCell ref="K3:M3"/>
  </mergeCells>
  <pageMargins left="0.51181102362204722" right="0.31496062992125984" top="0.35433070866141736" bottom="0.35433070866141736" header="0.31496062992125984" footer="0.19685039370078741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Специалист по доходпм</cp:lastModifiedBy>
  <cp:lastPrinted>2014-09-11T13:01:32Z</cp:lastPrinted>
  <dcterms:created xsi:type="dcterms:W3CDTF">2014-03-20T09:08:08Z</dcterms:created>
  <dcterms:modified xsi:type="dcterms:W3CDTF">2014-11-17T14:34:11Z</dcterms:modified>
</cp:coreProperties>
</file>