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8" yWindow="168" windowWidth="12516" windowHeight="5568" activeTab="0"/>
  </bookViews>
  <sheets>
    <sheet name="инф забол" sheetId="1" r:id="rId1"/>
  </sheets>
  <definedNames/>
  <calcPr fullCalcOnLoad="1"/>
</workbook>
</file>

<file path=xl/sharedStrings.xml><?xml version="1.0" encoding="utf-8"?>
<sst xmlns="http://schemas.openxmlformats.org/spreadsheetml/2006/main" count="156" uniqueCount="146">
  <si>
    <t>№</t>
  </si>
  <si>
    <t>Нозологические формы</t>
  </si>
  <si>
    <t>интенс показат</t>
  </si>
  <si>
    <t>Рост или снижение</t>
  </si>
  <si>
    <t>Холера</t>
  </si>
  <si>
    <t>Сумма ОКЗ</t>
  </si>
  <si>
    <t>Острые вялые параличи</t>
  </si>
  <si>
    <t>Дифтерия</t>
  </si>
  <si>
    <t>Коклюш</t>
  </si>
  <si>
    <t>Ветряная оспа</t>
  </si>
  <si>
    <t>Корь</t>
  </si>
  <si>
    <t>Краснуха</t>
  </si>
  <si>
    <t>Столбняк</t>
  </si>
  <si>
    <t>Туляремия</t>
  </si>
  <si>
    <t>Сибирская язва</t>
  </si>
  <si>
    <t>Псевдотуберкулез</t>
  </si>
  <si>
    <t>Лептоспироз</t>
  </si>
  <si>
    <t>Бешенство</t>
  </si>
  <si>
    <t>Риккетсиозы</t>
  </si>
  <si>
    <t>Листериоз</t>
  </si>
  <si>
    <t>Легионеллез</t>
  </si>
  <si>
    <t>Грипп</t>
  </si>
  <si>
    <t>Поствакцинальные осложнения</t>
  </si>
  <si>
    <t>Паразитарные заболевания</t>
  </si>
  <si>
    <t>Лямблиоз</t>
  </si>
  <si>
    <t>Токсоплазмоз</t>
  </si>
  <si>
    <t>Аскаридоз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</si>
  <si>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</si>
  <si>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</si>
  <si>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</si>
  <si>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</si>
  <si>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</si>
  <si>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Эхиноккоз</t>
  </si>
  <si>
    <t>Описторхоз</t>
  </si>
  <si>
    <t>тыс. человек</t>
  </si>
  <si>
    <t xml:space="preserve">Рост или снижение  </t>
  </si>
  <si>
    <t>ВСЕГО</t>
  </si>
  <si>
    <t>Брюшной тиф</t>
  </si>
  <si>
    <t>Бактерионосители брюшного тифа, паратифов</t>
  </si>
  <si>
    <t>Другие сальмонеллезные инфекции</t>
  </si>
  <si>
    <t>сальмонеллами группы С</t>
  </si>
  <si>
    <t>сальмонеллами группы Д</t>
  </si>
  <si>
    <t>шигеллами Флекснера</t>
  </si>
  <si>
    <t>Бактерионосители дизентерии</t>
  </si>
  <si>
    <t>кампилобактериями</t>
  </si>
  <si>
    <t>иерсиниями энтероколитика</t>
  </si>
  <si>
    <t>Энтеровирусные инфекции</t>
  </si>
  <si>
    <t>Острые кишечные инфекции, вызванные неустановленными инфекционными возбудителями 1), пищевые токсикоинфекции неустановленной этиологии 2)</t>
  </si>
  <si>
    <t>острый гепатит В</t>
  </si>
  <si>
    <t>острый гепатит С</t>
  </si>
  <si>
    <t>Носительство возбудителя вирусного гепатита В</t>
  </si>
  <si>
    <t>Паротит эпидемический</t>
  </si>
  <si>
    <t>Менингококковая инфекция</t>
  </si>
  <si>
    <t>Бруцеллез, впервые выявленный</t>
  </si>
  <si>
    <t>Клещевой боррелиоз (болезнь Лайма)</t>
  </si>
  <si>
    <t>Укусы, ослюнения, оцарапывания животными</t>
  </si>
  <si>
    <t>Орнитоз (пситтакоз)</t>
  </si>
  <si>
    <t>болезнь Брилля</t>
  </si>
  <si>
    <t>лихорадка Ку</t>
  </si>
  <si>
    <t>сибирский клещевой тиф</t>
  </si>
  <si>
    <t>Педикулез</t>
  </si>
  <si>
    <t>Инфекционный мононуклеоз</t>
  </si>
  <si>
    <t>Туберкулез (впервые выявленный) активные формы*</t>
  </si>
  <si>
    <t>из них бациллярные формы*</t>
  </si>
  <si>
    <t>Острые инфекции верхних дыхательных путей множественной или неуточненной локализации</t>
  </si>
  <si>
    <t>Гемофильная инфекция</t>
  </si>
  <si>
    <t>Врожденная цитомегаловирусная инфекция</t>
  </si>
  <si>
    <t>Микроспория*</t>
  </si>
  <si>
    <t>Чесотка*</t>
  </si>
  <si>
    <t>Трихофития*</t>
  </si>
  <si>
    <t>Малярия впервые выявленная</t>
  </si>
  <si>
    <t>Криптоспоридиоз</t>
  </si>
  <si>
    <t>Другие протозойные болезни 1)</t>
  </si>
  <si>
    <t>Трихоцефалез</t>
  </si>
  <si>
    <t>Энтеробиоз</t>
  </si>
  <si>
    <t>Трихинеллез</t>
  </si>
  <si>
    <t>Другие гельминтозы 1)</t>
  </si>
  <si>
    <t>Паратифы А, В, С  и неуточненный</t>
  </si>
  <si>
    <t>из них вызванные:
сальмонеллами группы В</t>
  </si>
  <si>
    <t>Бактериальная дизентерия (шигеллез)</t>
  </si>
  <si>
    <t>в том числе                                        бактериологически подтвержденная</t>
  </si>
  <si>
    <t>из них вызванная: 
шигеллами Зонне</t>
  </si>
  <si>
    <t>Другие острые кишечные инфекции, вызванные установленными бактериальными, вирусными возбудителями, а также пищевые токсикоинфекции установленной этиологии  
(сумма строк 16, 20)</t>
  </si>
  <si>
    <t>в том числе:
вызванные установленными бактериальными возбудителями</t>
  </si>
  <si>
    <t>из них:
кишечными  палочками     
(эшерихиями)</t>
  </si>
  <si>
    <t>вызванные вирусами</t>
  </si>
  <si>
    <t>из них:
ротавирусами</t>
  </si>
  <si>
    <t>вирусом  Норволк</t>
  </si>
  <si>
    <t>из них энтеровирусный менингит</t>
  </si>
  <si>
    <t>Вирусные гепатиты – всего 3)</t>
  </si>
  <si>
    <t>из них: 
острый гепатит А</t>
  </si>
  <si>
    <t>Хронические вирусные гепатиты (впервые установленные) – всего 3)</t>
  </si>
  <si>
    <t>из них: 
хронический  вирусный гепатит В</t>
  </si>
  <si>
    <t>хронический вирусный гепатит С</t>
  </si>
  <si>
    <t>Бактерионосители токсигенных                    штаммов дифтерии</t>
  </si>
  <si>
    <t>из него коклюш, вызванный Bordetella parapertussis</t>
  </si>
  <si>
    <t>Синдром врожденной краснухи (СВК)</t>
  </si>
  <si>
    <t>из нее генерализованные формы</t>
  </si>
  <si>
    <t>из них: 
лихорадка Западного Нила</t>
  </si>
  <si>
    <t>Крымская  геморрагическая лихорадка</t>
  </si>
  <si>
    <t>геморрагические лихорадки c почечным синдромом</t>
  </si>
  <si>
    <t>Клещевой вирусный  энцефалит</t>
  </si>
  <si>
    <t>из них дикими животными</t>
  </si>
  <si>
    <t>из них: 
эпидемический сыпной тиф</t>
  </si>
  <si>
    <t>Сифилис (впервые выявленный) все  формы*</t>
  </si>
  <si>
    <t>Гонококковая  инфекция*</t>
  </si>
  <si>
    <t>Амебиаз</t>
  </si>
  <si>
    <t>Клонохорз</t>
  </si>
  <si>
    <t>Пневмония (внебольничная)</t>
  </si>
  <si>
    <t>бактериальная</t>
  </si>
  <si>
    <t>Цитомегаловирусная болезнь</t>
  </si>
  <si>
    <t>острый гепатит Е</t>
  </si>
  <si>
    <t>Вирусные лихорадки, передаваемые членистоногими и вирусные геморрагические лихорадки</t>
  </si>
  <si>
    <t>Омская геморрагическая лихорадка</t>
  </si>
  <si>
    <t>Лихорадка Денге</t>
  </si>
  <si>
    <t>Укусы клещами</t>
  </si>
  <si>
    <t>астраханская пятнистая лихорадка</t>
  </si>
  <si>
    <t>гранулоцитарный анаплазмоз человека</t>
  </si>
  <si>
    <t>моноцитарный эрлихиоз человека</t>
  </si>
  <si>
    <t>Паразитоносительство  малярии</t>
  </si>
  <si>
    <t>Дирофиляриоз</t>
  </si>
  <si>
    <t>Альвеококкоз</t>
  </si>
  <si>
    <t>Стрептококковая инфекция (впервые выявленная)</t>
  </si>
  <si>
    <t>стрептококковая  септицемия</t>
  </si>
  <si>
    <t xml:space="preserve">за  </t>
  </si>
  <si>
    <t>%</t>
  </si>
  <si>
    <r>
      <rPr>
        <b/>
        <u val="single"/>
        <sz val="12"/>
        <rFont val="Times New Roman Cyr"/>
        <family val="0"/>
      </rPr>
      <t>2018</t>
    </r>
    <r>
      <rPr>
        <sz val="12"/>
        <rFont val="Times New Roman Cyr"/>
        <family val="1"/>
      </rPr>
      <t xml:space="preserve">
Авс</t>
    </r>
  </si>
  <si>
    <r>
      <rPr>
        <b/>
        <u val="single"/>
        <sz val="12"/>
        <rFont val="Times New Roman Cyr"/>
        <family val="0"/>
      </rPr>
      <t>2019</t>
    </r>
    <r>
      <rPr>
        <sz val="12"/>
        <rFont val="Times New Roman Cyr"/>
        <family val="1"/>
      </rPr>
      <t xml:space="preserve">
Авс</t>
    </r>
  </si>
  <si>
    <t>Вибриононосители холеры</t>
  </si>
  <si>
    <t>Острый паралитический полиомиелит, включая ассоциированный  с вакциной</t>
  </si>
  <si>
    <t>из них
скарлатина</t>
  </si>
  <si>
    <t>Опоясывающий лишай</t>
  </si>
  <si>
    <t>из него туберкулез органов дыхания*</t>
  </si>
  <si>
    <t>Болезнь, вызванная вирусом иммунодефицита человека (ВИЧ)</t>
  </si>
  <si>
    <t>из нее: вирусная</t>
  </si>
  <si>
    <t>из нее вызванная пневмококками</t>
  </si>
  <si>
    <t>Micoplasma pneumoniae</t>
  </si>
  <si>
    <t>пневмония, вызванная хламидиями</t>
  </si>
  <si>
    <t>из нее малярия, 
вызванная Plasmodium falciparum</t>
  </si>
  <si>
    <t>Лейшманиоз</t>
  </si>
  <si>
    <t>из него: висцеральный лейшманиоз</t>
  </si>
  <si>
    <t>кожный лейшманиоз</t>
  </si>
  <si>
    <t>кожно-слизистый лейшманиоз</t>
  </si>
  <si>
    <t>из них бластацистоз</t>
  </si>
  <si>
    <t xml:space="preserve">Инфекционная заболеваемость по г.Смоленску на </t>
  </si>
  <si>
    <t>11   месяцев 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</si>
</sst>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0"/>
    </font>
    <font>
      <sz val="10"/>
      <name val="Times New Roman Cyr"/>
      <family val="1"/>
    </font>
    <font>
      <b/>
      <i/>
      <u val="single"/>
      <sz val="10"/>
      <name val="Times New Roman Cyr"/>
      <family val="1"/>
    </font>
    <font>
      <sz val="9"/>
      <name val="Times New Roman"/>
      <family val="1"/>
    </font>
    <font>
      <b/>
      <u val="single"/>
      <sz val="12"/>
      <name val="Times New Roman Cyr"/>
      <family val="0"/>
    </font>
    <font>
      <b/>
      <sz val="12"/>
      <name val="Arial"/>
      <family val="2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0" borderId="0" xfId="0" applyFont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2" fontId="8" fillId="0" borderId="12" xfId="0" applyNumberFormat="1" applyFont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2" fontId="8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2" fontId="8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inden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indent="2"/>
    </xf>
    <xf numFmtId="0" fontId="10" fillId="0" borderId="12" xfId="0" applyFont="1" applyBorder="1" applyAlignment="1">
      <alignment horizontal="left" vertical="center" inden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left" wrapText="1" inden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center"/>
    </xf>
    <xf numFmtId="0" fontId="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3" fillId="0" borderId="12" xfId="0" applyNumberFormat="1" applyFont="1" applyBorder="1" applyAlignment="1" applyProtection="1">
      <alignment horizontal="center" vertical="center" wrapText="1"/>
      <protection/>
    </xf>
    <xf numFmtId="2" fontId="13" fillId="33" borderId="12" xfId="0" applyNumberFormat="1" applyFont="1" applyFill="1" applyBorder="1" applyAlignment="1" applyProtection="1">
      <alignment horizontal="center" vertical="center" wrapText="1"/>
      <protection/>
    </xf>
    <xf numFmtId="2" fontId="13" fillId="0" borderId="15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/>
      <protection/>
    </xf>
    <xf numFmtId="0" fontId="10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2"/>
  <sheetViews>
    <sheetView tabSelected="1" zoomScale="110" zoomScaleNormal="110" zoomScaleSheetLayoutView="100" zoomScalePageLayoutView="0" workbookViewId="0" topLeftCell="A1">
      <selection activeCell="S115" sqref="S115"/>
    </sheetView>
  </sheetViews>
  <sheetFormatPr defaultColWidth="9.00390625" defaultRowHeight="12.75"/>
  <cols>
    <col min="1" max="1" width="4.375" style="1" customWidth="1"/>
    <col min="2" max="2" width="31.50390625" style="1" customWidth="1"/>
    <col min="3" max="3" width="6.125" style="1" customWidth="1"/>
    <col min="4" max="4" width="9.625" style="1" customWidth="1"/>
    <col min="5" max="5" width="8.625" style="1" customWidth="1"/>
    <col min="6" max="6" width="7.50390625" style="1" customWidth="1"/>
    <col min="7" max="7" width="9.50390625" style="1" customWidth="1"/>
    <col min="8" max="8" width="8.375" style="1" customWidth="1"/>
    <col min="9" max="9" width="2.50390625" style="1" customWidth="1"/>
    <col min="10" max="10" width="7.625" style="1" customWidth="1"/>
    <col min="11" max="11" width="3.375" style="0" customWidth="1"/>
  </cols>
  <sheetData>
    <row r="1" spans="1:11" ht="15">
      <c r="A1" s="22" t="s">
        <v>144</v>
      </c>
      <c r="B1" s="59"/>
      <c r="C1" s="59"/>
      <c r="D1" s="59"/>
      <c r="E1" s="59"/>
      <c r="F1" s="60">
        <v>329.853</v>
      </c>
      <c r="G1" s="61">
        <v>330.025</v>
      </c>
      <c r="H1" s="59" t="s">
        <v>34</v>
      </c>
      <c r="I1" s="59"/>
      <c r="J1" s="62"/>
      <c r="K1" s="6"/>
    </row>
    <row r="2" spans="1:11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"/>
    </row>
    <row r="3" spans="1:11" ht="18" thickBot="1">
      <c r="A3" s="17"/>
      <c r="B3" s="17"/>
      <c r="C3" s="16" t="s">
        <v>124</v>
      </c>
      <c r="D3" s="77" t="s">
        <v>145</v>
      </c>
      <c r="E3" s="77"/>
      <c r="F3" s="77"/>
      <c r="G3" s="17"/>
      <c r="H3" s="17"/>
      <c r="I3" s="17"/>
      <c r="J3" s="17"/>
      <c r="K3" s="6"/>
    </row>
    <row r="4" spans="1:11" s="3" customFormat="1" ht="34.5" customHeight="1" thickBot="1">
      <c r="A4" s="7" t="s">
        <v>0</v>
      </c>
      <c r="B4" s="8" t="s">
        <v>1</v>
      </c>
      <c r="C4" s="45" t="s">
        <v>126</v>
      </c>
      <c r="D4" s="8" t="s">
        <v>2</v>
      </c>
      <c r="E4" s="46" t="s">
        <v>125</v>
      </c>
      <c r="F4" s="45" t="s">
        <v>127</v>
      </c>
      <c r="G4" s="8" t="s">
        <v>2</v>
      </c>
      <c r="H4" s="8" t="s">
        <v>125</v>
      </c>
      <c r="I4" s="71" t="s">
        <v>35</v>
      </c>
      <c r="J4" s="72"/>
      <c r="K4" s="73"/>
    </row>
    <row r="5" spans="1:11" s="3" customFormat="1" ht="1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71">
        <v>9</v>
      </c>
      <c r="J5" s="72"/>
      <c r="K5" s="73"/>
    </row>
    <row r="6" spans="1:11" s="3" customFormat="1" ht="12.75">
      <c r="A6" s="25">
        <v>1</v>
      </c>
      <c r="B6" s="47" t="s">
        <v>37</v>
      </c>
      <c r="C6" s="80"/>
      <c r="D6" s="63">
        <f>C6*100/F1</f>
        <v>0</v>
      </c>
      <c r="E6" s="63">
        <f>C6*100/C143</f>
        <v>0</v>
      </c>
      <c r="F6" s="78">
        <v>1</v>
      </c>
      <c r="G6" s="63">
        <f>F6*100/G1</f>
        <v>0.3030073479281873</v>
      </c>
      <c r="H6" s="63">
        <f>F6*100/F143</f>
        <v>0.0009705345704413991</v>
      </c>
      <c r="I6" s="26" t="str">
        <f>IF(NOT(AND(D6=0,G6=0)),IF(D6&gt;G6,"-","+"),"  ")</f>
        <v>+</v>
      </c>
      <c r="J6" s="27">
        <f>IF(AND(D6&gt;0,G6&gt;0),(ABS(G6-D6)/D6*100),IF(G6&gt;0,F6,IF(D6&gt;0,C6,"  ")))</f>
        <v>1</v>
      </c>
      <c r="K6" s="26" t="str">
        <f>IF(AND(D6&gt;0,G6&gt;0),"%",IF(OR(G6&gt;0,D6),"сл","  "))</f>
        <v>сл</v>
      </c>
    </row>
    <row r="7" spans="1:11" s="3" customFormat="1" ht="12.75">
      <c r="A7" s="25">
        <v>2</v>
      </c>
      <c r="B7" s="47" t="s">
        <v>77</v>
      </c>
      <c r="C7" s="80"/>
      <c r="D7" s="63">
        <f>C7*100/F1</f>
        <v>0</v>
      </c>
      <c r="E7" s="63">
        <f>C7*100/C143</f>
        <v>0</v>
      </c>
      <c r="F7" s="78"/>
      <c r="G7" s="63">
        <f>F7*100/G1</f>
        <v>0</v>
      </c>
      <c r="H7" s="63">
        <f>F7*100/F143</f>
        <v>0</v>
      </c>
      <c r="I7" s="26" t="str">
        <f aca="true" t="shared" si="0" ref="I7:I28">IF(NOT(AND(D7=0,G7=0)),IF(D7&gt;G7,"-","+"),"  ")</f>
        <v>  </v>
      </c>
      <c r="J7" s="27" t="str">
        <f aca="true" t="shared" si="1" ref="J7:J28">IF(AND(D7&gt;0,G7&gt;0),(ABS(G7-D7)/D7*100),IF(G7&gt;0,F7,IF(D7&gt;0,C7,"  ")))</f>
        <v>  </v>
      </c>
      <c r="K7" s="26" t="str">
        <f aca="true" t="shared" si="2" ref="K7:K28">IF(AND(D7&gt;0,G7&gt;0),"%",IF(OR(G7&gt;0,D7),"сл","  "))</f>
        <v>  </v>
      </c>
    </row>
    <row r="8" spans="1:11" s="3" customFormat="1" ht="24">
      <c r="A8" s="25">
        <v>3</v>
      </c>
      <c r="B8" s="47" t="s">
        <v>38</v>
      </c>
      <c r="C8" s="80"/>
      <c r="D8" s="63">
        <f>C8*100/F1</f>
        <v>0</v>
      </c>
      <c r="E8" s="63">
        <f>C8*100/C143</f>
        <v>0</v>
      </c>
      <c r="F8" s="78"/>
      <c r="G8" s="63">
        <f>F8*100/G1</f>
        <v>0</v>
      </c>
      <c r="H8" s="63">
        <f>F8*100/F143</f>
        <v>0</v>
      </c>
      <c r="I8" s="26" t="str">
        <f t="shared" si="0"/>
        <v>  </v>
      </c>
      <c r="J8" s="27" t="str">
        <f t="shared" si="1"/>
        <v>  </v>
      </c>
      <c r="K8" s="26" t="str">
        <f t="shared" si="2"/>
        <v>  </v>
      </c>
    </row>
    <row r="9" spans="1:11" s="3" customFormat="1" ht="12.75">
      <c r="A9" s="25">
        <v>4</v>
      </c>
      <c r="B9" s="47" t="s">
        <v>4</v>
      </c>
      <c r="C9" s="80"/>
      <c r="D9" s="63">
        <f>C9*100/F1</f>
        <v>0</v>
      </c>
      <c r="E9" s="63">
        <f>C9*100/C143</f>
        <v>0</v>
      </c>
      <c r="F9" s="78"/>
      <c r="G9" s="63">
        <f>F9*100/G1</f>
        <v>0</v>
      </c>
      <c r="H9" s="63">
        <f>F9*100/F143</f>
        <v>0</v>
      </c>
      <c r="I9" s="26" t="str">
        <f t="shared" si="0"/>
        <v>  </v>
      </c>
      <c r="J9" s="27" t="str">
        <f t="shared" si="1"/>
        <v>  </v>
      </c>
      <c r="K9" s="26" t="str">
        <f t="shared" si="2"/>
        <v>  </v>
      </c>
    </row>
    <row r="10" spans="1:11" s="3" customFormat="1" ht="12.75">
      <c r="A10" s="25">
        <v>5</v>
      </c>
      <c r="B10" s="47" t="s">
        <v>128</v>
      </c>
      <c r="C10" s="80"/>
      <c r="D10" s="63">
        <f>C10*100/F1</f>
        <v>0</v>
      </c>
      <c r="E10" s="63">
        <f>C10*100/C143</f>
        <v>0</v>
      </c>
      <c r="F10" s="78"/>
      <c r="G10" s="63">
        <f>F10*100/G1</f>
        <v>0</v>
      </c>
      <c r="H10" s="63">
        <f>F10*100/F143</f>
        <v>0</v>
      </c>
      <c r="I10" s="26" t="str">
        <f t="shared" si="0"/>
        <v>  </v>
      </c>
      <c r="J10" s="27" t="str">
        <f t="shared" si="1"/>
        <v>  </v>
      </c>
      <c r="K10" s="26" t="str">
        <f t="shared" si="2"/>
        <v>  </v>
      </c>
    </row>
    <row r="11" spans="1:11" s="3" customFormat="1" ht="12.75">
      <c r="A11" s="25">
        <v>6</v>
      </c>
      <c r="B11" s="47" t="s">
        <v>39</v>
      </c>
      <c r="C11" s="80">
        <v>125</v>
      </c>
      <c r="D11" s="63">
        <f>C11*100/F1</f>
        <v>37.89566867665293</v>
      </c>
      <c r="E11" s="63">
        <f>C11*100/C143</f>
        <v>0.11359815334841916</v>
      </c>
      <c r="F11" s="78">
        <v>186</v>
      </c>
      <c r="G11" s="63">
        <f>F11*100/G1</f>
        <v>56.35936671464283</v>
      </c>
      <c r="H11" s="63">
        <f>F11*100/F143</f>
        <v>0.18051943010210023</v>
      </c>
      <c r="I11" s="26" t="str">
        <f t="shared" si="0"/>
        <v>+</v>
      </c>
      <c r="J11" s="27">
        <f t="shared" si="1"/>
        <v>48.72244951140066</v>
      </c>
      <c r="K11" s="26" t="str">
        <f t="shared" si="2"/>
        <v>%</v>
      </c>
    </row>
    <row r="12" spans="1:11" s="3" customFormat="1" ht="24">
      <c r="A12" s="25">
        <v>7</v>
      </c>
      <c r="B12" s="43" t="s">
        <v>78</v>
      </c>
      <c r="C12" s="80">
        <v>17</v>
      </c>
      <c r="D12" s="63">
        <f>C12*100/F1</f>
        <v>5.1538109400247984</v>
      </c>
      <c r="E12" s="63">
        <f>C12*100/C143</f>
        <v>0.015449348855385008</v>
      </c>
      <c r="F12" s="78">
        <v>19</v>
      </c>
      <c r="G12" s="63">
        <f>F12*100/G1</f>
        <v>5.757139610635559</v>
      </c>
      <c r="H12" s="63">
        <f>F12*100/F143</f>
        <v>0.01844015683838658</v>
      </c>
      <c r="I12" s="26" t="str">
        <f t="shared" si="0"/>
        <v>+</v>
      </c>
      <c r="J12" s="27">
        <f t="shared" si="1"/>
        <v>11.70645717570418</v>
      </c>
      <c r="K12" s="26" t="str">
        <f t="shared" si="2"/>
        <v>%</v>
      </c>
    </row>
    <row r="13" spans="1:11" s="3" customFormat="1" ht="12.75">
      <c r="A13" s="25">
        <v>8</v>
      </c>
      <c r="B13" s="43" t="s">
        <v>40</v>
      </c>
      <c r="C13" s="80">
        <v>3</v>
      </c>
      <c r="D13" s="63">
        <f>C13*100/F1</f>
        <v>0.9094960482396703</v>
      </c>
      <c r="E13" s="63">
        <f>C13*100/C143</f>
        <v>0.00272635568036206</v>
      </c>
      <c r="F13" s="78">
        <v>2</v>
      </c>
      <c r="G13" s="63">
        <f>F13*100/G1</f>
        <v>0.6060146958563746</v>
      </c>
      <c r="H13" s="63">
        <f>F13*100/F143</f>
        <v>0.0019410691408827982</v>
      </c>
      <c r="I13" s="26" t="str">
        <f t="shared" si="0"/>
        <v>-</v>
      </c>
      <c r="J13" s="27">
        <f t="shared" si="1"/>
        <v>33.368078175895754</v>
      </c>
      <c r="K13" s="26" t="str">
        <f t="shared" si="2"/>
        <v>%</v>
      </c>
    </row>
    <row r="14" spans="1:11" s="3" customFormat="1" ht="12.75">
      <c r="A14" s="25">
        <v>9</v>
      </c>
      <c r="B14" s="43" t="s">
        <v>41</v>
      </c>
      <c r="C14" s="80">
        <v>88</v>
      </c>
      <c r="D14" s="63">
        <f>C14*100/F1</f>
        <v>26.678550748363666</v>
      </c>
      <c r="E14" s="63">
        <f>C14*100/C143</f>
        <v>0.07997309995728709</v>
      </c>
      <c r="F14" s="78">
        <v>114</v>
      </c>
      <c r="G14" s="63">
        <f>F14*100/G1</f>
        <v>34.54283766381335</v>
      </c>
      <c r="H14" s="63">
        <f>F14*100/F143</f>
        <v>0.1106409410303195</v>
      </c>
      <c r="I14" s="26" t="str">
        <f t="shared" si="0"/>
        <v>+</v>
      </c>
      <c r="J14" s="27">
        <f t="shared" si="1"/>
        <v>29.477938999111647</v>
      </c>
      <c r="K14" s="26" t="str">
        <f t="shared" si="2"/>
        <v>%</v>
      </c>
    </row>
    <row r="15" spans="1:11" s="3" customFormat="1" ht="12.75">
      <c r="A15" s="25">
        <v>10</v>
      </c>
      <c r="B15" s="47" t="s">
        <v>79</v>
      </c>
      <c r="C15" s="80">
        <v>15</v>
      </c>
      <c r="D15" s="63">
        <f>C15*100/F1</f>
        <v>4.547480241198352</v>
      </c>
      <c r="E15" s="63">
        <f>C15*100/C143</f>
        <v>0.013631778401810301</v>
      </c>
      <c r="F15" s="78">
        <v>9</v>
      </c>
      <c r="G15" s="63">
        <f>F15*100/G1</f>
        <v>2.7270661313536855</v>
      </c>
      <c r="H15" s="63">
        <f>F15*100/F143</f>
        <v>0.008734811133972592</v>
      </c>
      <c r="I15" s="26" t="str">
        <f t="shared" si="0"/>
        <v>-</v>
      </c>
      <c r="J15" s="27">
        <f t="shared" si="1"/>
        <v>40.03127035830619</v>
      </c>
      <c r="K15" s="26" t="str">
        <f t="shared" si="2"/>
        <v>%</v>
      </c>
    </row>
    <row r="16" spans="1:11" s="3" customFormat="1" ht="24">
      <c r="A16" s="25">
        <v>11</v>
      </c>
      <c r="B16" s="43" t="s">
        <v>80</v>
      </c>
      <c r="C16" s="80">
        <v>15</v>
      </c>
      <c r="D16" s="63">
        <f>C16*100/F1</f>
        <v>4.547480241198352</v>
      </c>
      <c r="E16" s="63">
        <f>C16*100/C143</f>
        <v>0.013631778401810301</v>
      </c>
      <c r="F16" s="78">
        <v>6</v>
      </c>
      <c r="G16" s="63">
        <f>F16*100/G1</f>
        <v>1.8180440875691237</v>
      </c>
      <c r="H16" s="63">
        <f>F16*100/F143</f>
        <v>0.005823207422648395</v>
      </c>
      <c r="I16" s="26" t="str">
        <f t="shared" si="0"/>
        <v>-</v>
      </c>
      <c r="J16" s="27">
        <f t="shared" si="1"/>
        <v>60.020846905537454</v>
      </c>
      <c r="K16" s="26" t="str">
        <f t="shared" si="2"/>
        <v>%</v>
      </c>
    </row>
    <row r="17" spans="1:11" s="3" customFormat="1" ht="24">
      <c r="A17" s="25">
        <v>12</v>
      </c>
      <c r="B17" s="48" t="s">
        <v>81</v>
      </c>
      <c r="C17" s="80">
        <v>2</v>
      </c>
      <c r="D17" s="63">
        <f>C17*100/F1</f>
        <v>0.606330698826447</v>
      </c>
      <c r="E17" s="63">
        <f>C17*100/C143</f>
        <v>0.0018175704535747068</v>
      </c>
      <c r="F17" s="78">
        <v>5</v>
      </c>
      <c r="G17" s="63">
        <f>F17*100/G1</f>
        <v>1.5150367396409363</v>
      </c>
      <c r="H17" s="63">
        <f>F17*100/F143</f>
        <v>0.004852672852206996</v>
      </c>
      <c r="I17" s="26" t="str">
        <f t="shared" si="0"/>
        <v>+</v>
      </c>
      <c r="J17" s="27">
        <f t="shared" si="1"/>
        <v>149.86970684039088</v>
      </c>
      <c r="K17" s="26" t="str">
        <f t="shared" si="2"/>
        <v>%</v>
      </c>
    </row>
    <row r="18" spans="1:11" s="3" customFormat="1" ht="12.75">
      <c r="A18" s="25">
        <v>13</v>
      </c>
      <c r="B18" s="48" t="s">
        <v>42</v>
      </c>
      <c r="C18" s="80">
        <v>7</v>
      </c>
      <c r="D18" s="63">
        <f>C18*100/F1</f>
        <v>2.1221574458925643</v>
      </c>
      <c r="E18" s="63">
        <f>C18*100/C143</f>
        <v>0.006361496587511474</v>
      </c>
      <c r="F18" s="78">
        <v>1</v>
      </c>
      <c r="G18" s="63">
        <f>F18*100/G1</f>
        <v>0.3030073479281873</v>
      </c>
      <c r="H18" s="63">
        <f>F18*100/F143</f>
        <v>0.0009705345704413991</v>
      </c>
      <c r="I18" s="26" t="str">
        <f t="shared" si="0"/>
        <v>-</v>
      </c>
      <c r="J18" s="27">
        <f t="shared" si="1"/>
        <v>85.72173103769195</v>
      </c>
      <c r="K18" s="26" t="str">
        <f t="shared" si="2"/>
        <v>%</v>
      </c>
    </row>
    <row r="19" spans="1:11" s="3" customFormat="1" ht="12.75">
      <c r="A19" s="25">
        <v>14</v>
      </c>
      <c r="B19" s="47" t="s">
        <v>43</v>
      </c>
      <c r="C19" s="80">
        <v>1</v>
      </c>
      <c r="D19" s="63">
        <f>C19*100/F1</f>
        <v>0.3031653494132235</v>
      </c>
      <c r="E19" s="63">
        <f>C19*100/C143</f>
        <v>0.0009087852267873534</v>
      </c>
      <c r="F19" s="78"/>
      <c r="G19" s="63">
        <f>F19*100/G1</f>
        <v>0</v>
      </c>
      <c r="H19" s="63">
        <f>F19*100/F143</f>
        <v>0</v>
      </c>
      <c r="I19" s="26" t="str">
        <f t="shared" si="0"/>
        <v>-</v>
      </c>
      <c r="J19" s="27">
        <f t="shared" si="1"/>
        <v>1</v>
      </c>
      <c r="K19" s="26" t="str">
        <f t="shared" si="2"/>
        <v>сл</v>
      </c>
    </row>
    <row r="20" spans="1:11" s="3" customFormat="1" ht="72">
      <c r="A20" s="25">
        <v>15</v>
      </c>
      <c r="B20" s="47" t="s">
        <v>82</v>
      </c>
      <c r="C20" s="80">
        <v>442</v>
      </c>
      <c r="D20" s="63">
        <f>C20*100/F1</f>
        <v>133.99908444064476</v>
      </c>
      <c r="E20" s="63">
        <f>C20*100/C143</f>
        <v>0.40168307024001015</v>
      </c>
      <c r="F20" s="78">
        <v>310</v>
      </c>
      <c r="G20" s="63">
        <f>F20*100/G1</f>
        <v>93.93227785773806</v>
      </c>
      <c r="H20" s="63">
        <f>F20*100/F143</f>
        <v>0.3008657168368337</v>
      </c>
      <c r="I20" s="26" t="str">
        <f t="shared" si="0"/>
        <v>-</v>
      </c>
      <c r="J20" s="27">
        <f t="shared" si="1"/>
        <v>29.900806225772687</v>
      </c>
      <c r="K20" s="26" t="str">
        <f t="shared" si="2"/>
        <v>%</v>
      </c>
    </row>
    <row r="21" spans="1:11" s="3" customFormat="1" ht="36">
      <c r="A21" s="25">
        <v>16</v>
      </c>
      <c r="B21" s="43" t="s">
        <v>83</v>
      </c>
      <c r="C21" s="80">
        <v>41</v>
      </c>
      <c r="D21" s="63">
        <f>C21*100/F1</f>
        <v>12.429779325942162</v>
      </c>
      <c r="E21" s="63">
        <f>C21*100/C143</f>
        <v>0.037260194298281486</v>
      </c>
      <c r="F21" s="78">
        <v>38</v>
      </c>
      <c r="G21" s="63">
        <f>F21*100/G1</f>
        <v>11.514279221271117</v>
      </c>
      <c r="H21" s="63">
        <f>F21*100/F143</f>
        <v>0.03688031367677316</v>
      </c>
      <c r="I21" s="26" t="str">
        <f t="shared" si="0"/>
        <v>-</v>
      </c>
      <c r="J21" s="27">
        <f t="shared" si="1"/>
        <v>7.365376976245322</v>
      </c>
      <c r="K21" s="26" t="str">
        <f t="shared" si="2"/>
        <v>%</v>
      </c>
    </row>
    <row r="22" spans="1:11" s="3" customFormat="1" ht="36">
      <c r="A22" s="25">
        <v>17</v>
      </c>
      <c r="B22" s="48" t="s">
        <v>84</v>
      </c>
      <c r="C22" s="80">
        <v>15</v>
      </c>
      <c r="D22" s="63">
        <f>C22*100/F1</f>
        <v>4.547480241198352</v>
      </c>
      <c r="E22" s="63">
        <f>C22*100/C143</f>
        <v>0.013631778401810301</v>
      </c>
      <c r="F22" s="78">
        <v>15</v>
      </c>
      <c r="G22" s="63">
        <f>F22*100/G1</f>
        <v>4.545110218922809</v>
      </c>
      <c r="H22" s="63">
        <f>F22*100/F143</f>
        <v>0.014558018556620986</v>
      </c>
      <c r="I22" s="26" t="str">
        <f t="shared" si="0"/>
        <v>-</v>
      </c>
      <c r="J22" s="27">
        <f t="shared" si="1"/>
        <v>0.05211726384364944</v>
      </c>
      <c r="K22" s="26" t="str">
        <f t="shared" si="2"/>
        <v>%</v>
      </c>
    </row>
    <row r="23" spans="1:11" s="3" customFormat="1" ht="12.75">
      <c r="A23" s="25">
        <v>18</v>
      </c>
      <c r="B23" s="48" t="s">
        <v>44</v>
      </c>
      <c r="C23" s="80"/>
      <c r="D23" s="63">
        <f>C23*100/F1</f>
        <v>0</v>
      </c>
      <c r="E23" s="63">
        <f>C23*100/C143</f>
        <v>0</v>
      </c>
      <c r="F23" s="78"/>
      <c r="G23" s="63">
        <f>F23*100/G1</f>
        <v>0</v>
      </c>
      <c r="H23" s="63">
        <f>F23*100/F143</f>
        <v>0</v>
      </c>
      <c r="I23" s="26" t="str">
        <f t="shared" si="0"/>
        <v>  </v>
      </c>
      <c r="J23" s="27" t="str">
        <f t="shared" si="1"/>
        <v>  </v>
      </c>
      <c r="K23" s="26" t="str">
        <f t="shared" si="2"/>
        <v>  </v>
      </c>
    </row>
    <row r="24" spans="1:11" s="3" customFormat="1" ht="12.75">
      <c r="A24" s="25">
        <v>19</v>
      </c>
      <c r="B24" s="49" t="s">
        <v>45</v>
      </c>
      <c r="C24" s="80">
        <v>26</v>
      </c>
      <c r="D24" s="63">
        <f>C24*100/F1</f>
        <v>7.88229908474381</v>
      </c>
      <c r="E24" s="63">
        <f>C24*100/C143</f>
        <v>0.023628415896471185</v>
      </c>
      <c r="F24" s="78">
        <v>23</v>
      </c>
      <c r="G24" s="63">
        <f>F24*100/G1</f>
        <v>6.969169002348307</v>
      </c>
      <c r="H24" s="63">
        <f>F24*100/F143</f>
        <v>0.02232229512015218</v>
      </c>
      <c r="I24" s="26" t="str">
        <f t="shared" si="0"/>
        <v>-</v>
      </c>
      <c r="J24" s="27">
        <f t="shared" si="1"/>
        <v>11.584565271861683</v>
      </c>
      <c r="K24" s="26" t="str">
        <f t="shared" si="2"/>
        <v>%</v>
      </c>
    </row>
    <row r="25" spans="1:11" s="3" customFormat="1" ht="12.75">
      <c r="A25" s="25">
        <v>20</v>
      </c>
      <c r="B25" s="50" t="s">
        <v>85</v>
      </c>
      <c r="C25" s="80">
        <v>401</v>
      </c>
      <c r="D25" s="63">
        <f>C25*100/F1</f>
        <v>121.5693051147026</v>
      </c>
      <c r="E25" s="63">
        <f>C25*100/C143</f>
        <v>0.3644228759417287</v>
      </c>
      <c r="F25" s="78">
        <v>272</v>
      </c>
      <c r="G25" s="63">
        <f>F25*100/G1</f>
        <v>82.41799863646693</v>
      </c>
      <c r="H25" s="63">
        <f>F25*100/F143</f>
        <v>0.2639854031600606</v>
      </c>
      <c r="I25" s="26" t="str">
        <f t="shared" si="0"/>
        <v>-</v>
      </c>
      <c r="J25" s="27">
        <f t="shared" si="1"/>
        <v>32.20492742086152</v>
      </c>
      <c r="K25" s="26" t="str">
        <f t="shared" si="2"/>
        <v>%</v>
      </c>
    </row>
    <row r="26" spans="1:11" s="3" customFormat="1" ht="24">
      <c r="A26" s="25">
        <v>21</v>
      </c>
      <c r="B26" s="48" t="s">
        <v>86</v>
      </c>
      <c r="C26" s="80">
        <v>372</v>
      </c>
      <c r="D26" s="63">
        <f>C26*100/F1</f>
        <v>112.77750998171912</v>
      </c>
      <c r="E26" s="63">
        <f>C26*100/C143</f>
        <v>0.3380681043648954</v>
      </c>
      <c r="F26" s="78">
        <v>255</v>
      </c>
      <c r="G26" s="63">
        <f>F26*100/G1</f>
        <v>77.26687372168776</v>
      </c>
      <c r="H26" s="63">
        <f>F26*100/F143</f>
        <v>0.24748631546255678</v>
      </c>
      <c r="I26" s="26" t="str">
        <f>IF(NOT(AND(D26=0,G26=0)),IF(D26&gt;G26,"-","+"),"  ")</f>
        <v>-</v>
      </c>
      <c r="J26" s="27">
        <f>IF(AND(D26&gt;0,G26&gt;0),(ABS(G26-D26)/D26*100),IF(G26&gt;0,F26,IF(D26&gt;0,C26,"  ")))</f>
        <v>31.48733844698959</v>
      </c>
      <c r="K26" s="26" t="str">
        <f>IF(AND(D26&gt;0,G26&gt;0),"%",IF(OR(G26&gt;0,D26),"сл","  "))</f>
        <v>%</v>
      </c>
    </row>
    <row r="27" spans="1:11" s="3" customFormat="1" ht="12.75">
      <c r="A27" s="25">
        <v>22</v>
      </c>
      <c r="B27" s="48" t="s">
        <v>87</v>
      </c>
      <c r="C27" s="80">
        <v>29</v>
      </c>
      <c r="D27" s="63">
        <f>C27*100/F1</f>
        <v>8.79179513298348</v>
      </c>
      <c r="E27" s="63">
        <f>C27*100/C143</f>
        <v>0.026354771576833247</v>
      </c>
      <c r="F27" s="78">
        <v>16</v>
      </c>
      <c r="G27" s="63">
        <f>F27*100/G1</f>
        <v>4.848117566850997</v>
      </c>
      <c r="H27" s="63">
        <f>F27*100/F143</f>
        <v>0.015528553127062385</v>
      </c>
      <c r="I27" s="26" t="str">
        <f t="shared" si="0"/>
        <v>-</v>
      </c>
      <c r="J27" s="27">
        <f t="shared" si="1"/>
        <v>44.85634055936201</v>
      </c>
      <c r="K27" s="26" t="str">
        <f t="shared" si="2"/>
        <v>%</v>
      </c>
    </row>
    <row r="28" spans="1:11" s="3" customFormat="1" ht="60">
      <c r="A28" s="25">
        <v>23</v>
      </c>
      <c r="B28" s="47" t="s">
        <v>47</v>
      </c>
      <c r="C28" s="80">
        <v>1735</v>
      </c>
      <c r="D28" s="63">
        <f>C28*100/F1</f>
        <v>525.9918812319427</v>
      </c>
      <c r="E28" s="63">
        <f>C28*100/C143</f>
        <v>1.576742368476058</v>
      </c>
      <c r="F28" s="78">
        <v>1749</v>
      </c>
      <c r="G28" s="63">
        <f>F28*100/G1</f>
        <v>529.9598515263996</v>
      </c>
      <c r="H28" s="63">
        <f>F28*100/F143</f>
        <v>1.6974649637020072</v>
      </c>
      <c r="I28" s="26" t="str">
        <f t="shared" si="0"/>
        <v>+</v>
      </c>
      <c r="J28" s="27">
        <f t="shared" si="1"/>
        <v>0.7543786199063363</v>
      </c>
      <c r="K28" s="26" t="str">
        <f t="shared" si="2"/>
        <v>%</v>
      </c>
    </row>
    <row r="29" spans="1:11" s="3" customFormat="1" ht="12.75">
      <c r="A29" s="28"/>
      <c r="B29" s="21" t="s">
        <v>5</v>
      </c>
      <c r="C29" s="81">
        <v>2193</v>
      </c>
      <c r="D29" s="64">
        <f>C29*100/F1</f>
        <v>664.8416112631991</v>
      </c>
      <c r="E29" s="64">
        <f>C29*100/C143</f>
        <v>1.9929660023446658</v>
      </c>
      <c r="F29" s="79">
        <f>SUM(F15,F19,F20,F28)</f>
        <v>2068</v>
      </c>
      <c r="G29" s="64">
        <f>F29*100/G1</f>
        <v>626.6191955154912</v>
      </c>
      <c r="H29" s="64">
        <f>F29*100/F143</f>
        <v>2.0070654916728135</v>
      </c>
      <c r="I29" s="26" t="str">
        <f aca="true" t="shared" si="3" ref="I29:I99">IF(NOT(AND(D29=0,G29=0)),IF(D29&gt;G29,"-","+"),"  ")</f>
        <v>-</v>
      </c>
      <c r="J29" s="27">
        <f aca="true" t="shared" si="4" ref="J29:J99">IF(AND(D29&gt;0,G29&gt;0),(ABS(G29-D29)/D29*100),IF(G29&gt;0,F29,IF(D29&gt;0,C29,"  ")))</f>
        <v>5.7491010039346415</v>
      </c>
      <c r="K29" s="26" t="str">
        <f aca="true" t="shared" si="5" ref="K29:K99">IF(AND(D29&gt;0,G29&gt;0),"%",IF(OR(G29&gt;0,D29),"сл","  "))</f>
        <v>%</v>
      </c>
    </row>
    <row r="30" spans="1:11" s="3" customFormat="1" ht="24">
      <c r="A30" s="25">
        <v>24</v>
      </c>
      <c r="B30" s="47" t="s">
        <v>129</v>
      </c>
      <c r="C30" s="80"/>
      <c r="D30" s="63">
        <f>C30*100/F1</f>
        <v>0</v>
      </c>
      <c r="E30" s="63">
        <f>C30*100/C143</f>
        <v>0</v>
      </c>
      <c r="F30" s="78"/>
      <c r="G30" s="63">
        <f>F30*100/G1</f>
        <v>0</v>
      </c>
      <c r="H30" s="63">
        <f>F30*100/F143</f>
        <v>0</v>
      </c>
      <c r="I30" s="26" t="str">
        <f t="shared" si="3"/>
        <v>  </v>
      </c>
      <c r="J30" s="27" t="str">
        <f t="shared" si="4"/>
        <v>  </v>
      </c>
      <c r="K30" s="26" t="str">
        <f t="shared" si="5"/>
        <v>  </v>
      </c>
    </row>
    <row r="31" spans="1:11" s="3" customFormat="1" ht="12.75">
      <c r="A31" s="25">
        <v>25</v>
      </c>
      <c r="B31" s="47" t="s">
        <v>6</v>
      </c>
      <c r="C31" s="80"/>
      <c r="D31" s="63">
        <f>C31*100/F1</f>
        <v>0</v>
      </c>
      <c r="E31" s="63">
        <f>C31*100/C143</f>
        <v>0</v>
      </c>
      <c r="F31" s="78">
        <v>1</v>
      </c>
      <c r="G31" s="63">
        <f>F31*100/G1</f>
        <v>0.3030073479281873</v>
      </c>
      <c r="H31" s="63">
        <f>F31*100/F143</f>
        <v>0.0009705345704413991</v>
      </c>
      <c r="I31" s="26" t="str">
        <f t="shared" si="3"/>
        <v>+</v>
      </c>
      <c r="J31" s="27">
        <f t="shared" si="4"/>
        <v>1</v>
      </c>
      <c r="K31" s="26" t="str">
        <f t="shared" si="5"/>
        <v>сл</v>
      </c>
    </row>
    <row r="32" spans="1:11" s="3" customFormat="1" ht="12.75">
      <c r="A32" s="25">
        <v>26</v>
      </c>
      <c r="B32" s="42" t="s">
        <v>46</v>
      </c>
      <c r="C32" s="80">
        <v>24</v>
      </c>
      <c r="D32" s="63">
        <f>C32*100/F1</f>
        <v>7.275968385917363</v>
      </c>
      <c r="E32" s="63">
        <f>C32*100/C143</f>
        <v>0.02181084544289648</v>
      </c>
      <c r="F32" s="78">
        <v>68</v>
      </c>
      <c r="G32" s="63">
        <f>F32*100/G1</f>
        <v>20.604499659116733</v>
      </c>
      <c r="H32" s="63">
        <f>F32*100/F143</f>
        <v>0.06599635079001515</v>
      </c>
      <c r="I32" s="26" t="str">
        <f t="shared" si="3"/>
        <v>+</v>
      </c>
      <c r="J32" s="27">
        <f t="shared" si="4"/>
        <v>183.185667752443</v>
      </c>
      <c r="K32" s="26" t="str">
        <f t="shared" si="5"/>
        <v>%</v>
      </c>
    </row>
    <row r="33" spans="1:11" s="3" customFormat="1" ht="12.75">
      <c r="A33" s="25">
        <v>27</v>
      </c>
      <c r="B33" s="43" t="s">
        <v>88</v>
      </c>
      <c r="C33" s="80">
        <v>3</v>
      </c>
      <c r="D33" s="63">
        <f>C33*100/F1</f>
        <v>0.9094960482396703</v>
      </c>
      <c r="E33" s="63">
        <f>C33*100/C143</f>
        <v>0.00272635568036206</v>
      </c>
      <c r="F33" s="78">
        <v>13</v>
      </c>
      <c r="G33" s="63">
        <f>F33*100/G1</f>
        <v>3.9390955230664346</v>
      </c>
      <c r="H33" s="63">
        <f>F33*100/F143</f>
        <v>0.01261694941573819</v>
      </c>
      <c r="I33" s="26" t="str">
        <f t="shared" si="3"/>
        <v>+</v>
      </c>
      <c r="J33" s="27">
        <f t="shared" si="4"/>
        <v>333.10749185667754</v>
      </c>
      <c r="K33" s="26" t="str">
        <f t="shared" si="5"/>
        <v>%</v>
      </c>
    </row>
    <row r="34" spans="1:11" s="3" customFormat="1" ht="12.75">
      <c r="A34" s="25">
        <v>28</v>
      </c>
      <c r="B34" s="47" t="s">
        <v>89</v>
      </c>
      <c r="C34" s="80">
        <v>10</v>
      </c>
      <c r="D34" s="63">
        <f>C34*100/F1</f>
        <v>3.0316534941322346</v>
      </c>
      <c r="E34" s="63">
        <f>C34*100/C143</f>
        <v>0.009087852267873533</v>
      </c>
      <c r="F34" s="78">
        <v>5</v>
      </c>
      <c r="G34" s="63">
        <f>F34*100/G1</f>
        <v>1.5150367396409363</v>
      </c>
      <c r="H34" s="63">
        <f>F34*100/F143</f>
        <v>0.004852672852206996</v>
      </c>
      <c r="I34" s="26" t="str">
        <f t="shared" si="3"/>
        <v>-</v>
      </c>
      <c r="J34" s="27">
        <f t="shared" si="4"/>
        <v>50.02605863192182</v>
      </c>
      <c r="K34" s="26" t="str">
        <f t="shared" si="5"/>
        <v>%</v>
      </c>
    </row>
    <row r="35" spans="1:11" s="3" customFormat="1" ht="24">
      <c r="A35" s="25">
        <v>29</v>
      </c>
      <c r="B35" s="43" t="s">
        <v>90</v>
      </c>
      <c r="C35" s="80">
        <v>9</v>
      </c>
      <c r="D35" s="63">
        <f>C35*100/F1</f>
        <v>2.728488144719011</v>
      </c>
      <c r="E35" s="63">
        <f>C35*100/C143</f>
        <v>0.00817906704108618</v>
      </c>
      <c r="F35" s="78">
        <v>4</v>
      </c>
      <c r="G35" s="63">
        <f>F35*100/G1</f>
        <v>1.2120293917127491</v>
      </c>
      <c r="H35" s="63">
        <f>F35*100/F143</f>
        <v>0.0038821382817655964</v>
      </c>
      <c r="I35" s="26" t="str">
        <f t="shared" si="3"/>
        <v>-</v>
      </c>
      <c r="J35" s="27">
        <f t="shared" si="4"/>
        <v>55.578718783930505</v>
      </c>
      <c r="K35" s="26" t="str">
        <f t="shared" si="5"/>
        <v>%</v>
      </c>
    </row>
    <row r="36" spans="1:11" s="3" customFormat="1" ht="12.75">
      <c r="A36" s="25">
        <v>30</v>
      </c>
      <c r="B36" s="43" t="s">
        <v>48</v>
      </c>
      <c r="C36" s="80"/>
      <c r="D36" s="63">
        <f>C36*100/F1</f>
        <v>0</v>
      </c>
      <c r="E36" s="63">
        <f>C36*100/C143</f>
        <v>0</v>
      </c>
      <c r="F36" s="78"/>
      <c r="G36" s="63">
        <f>F36*100/G1</f>
        <v>0</v>
      </c>
      <c r="H36" s="63">
        <f>F36*100/F143</f>
        <v>0</v>
      </c>
      <c r="I36" s="26" t="str">
        <f t="shared" si="3"/>
        <v>  </v>
      </c>
      <c r="J36" s="27" t="str">
        <f t="shared" si="4"/>
        <v>  </v>
      </c>
      <c r="K36" s="26" t="str">
        <f t="shared" si="5"/>
        <v>  </v>
      </c>
    </row>
    <row r="37" spans="1:11" s="3" customFormat="1" ht="12.75">
      <c r="A37" s="25">
        <v>31</v>
      </c>
      <c r="B37" s="43" t="s">
        <v>49</v>
      </c>
      <c r="C37" s="80">
        <v>1</v>
      </c>
      <c r="D37" s="63">
        <f>C37*100/F1</f>
        <v>0.3031653494132235</v>
      </c>
      <c r="E37" s="63">
        <f>C37*100/C143</f>
        <v>0.0009087852267873534</v>
      </c>
      <c r="F37" s="78">
        <v>1</v>
      </c>
      <c r="G37" s="63">
        <f>F37*100/G1</f>
        <v>0.3030073479281873</v>
      </c>
      <c r="H37" s="63">
        <f>F37*100/F143</f>
        <v>0.0009705345704413991</v>
      </c>
      <c r="I37" s="26" t="str">
        <f t="shared" si="3"/>
        <v>-</v>
      </c>
      <c r="J37" s="27">
        <f t="shared" si="4"/>
        <v>0.052117263843644554</v>
      </c>
      <c r="K37" s="26" t="str">
        <f t="shared" si="5"/>
        <v>%</v>
      </c>
    </row>
    <row r="38" spans="1:11" s="3" customFormat="1" ht="12.75">
      <c r="A38" s="25">
        <v>32</v>
      </c>
      <c r="B38" s="43" t="s">
        <v>111</v>
      </c>
      <c r="C38" s="80"/>
      <c r="D38" s="63">
        <f>C38*100/F1</f>
        <v>0</v>
      </c>
      <c r="E38" s="63">
        <f>C38*100/C143</f>
        <v>0</v>
      </c>
      <c r="F38" s="78"/>
      <c r="G38" s="63">
        <f>F38*100/G1</f>
        <v>0</v>
      </c>
      <c r="H38" s="63">
        <f>F38*100/F143</f>
        <v>0</v>
      </c>
      <c r="I38" s="26" t="str">
        <f>IF(NOT(AND(D38=0,G38=0)),IF(D38&gt;G38,"-","+"),"  ")</f>
        <v>  </v>
      </c>
      <c r="J38" s="27" t="str">
        <f>IF(AND(D38&gt;0,G38&gt;0),(ABS(G38-D38)/D38*100),IF(G38&gt;0,F38,IF(D38&gt;0,C38,"  ")))</f>
        <v>  </v>
      </c>
      <c r="K38" s="26" t="str">
        <f>IF(AND(D38&gt;0,G38&gt;0),"%",IF(OR(G38&gt;0,D38),"сл","  "))</f>
        <v>  </v>
      </c>
    </row>
    <row r="39" spans="1:11" s="3" customFormat="1" ht="24">
      <c r="A39" s="25">
        <v>33</v>
      </c>
      <c r="B39" s="47" t="s">
        <v>91</v>
      </c>
      <c r="C39" s="80">
        <v>21</v>
      </c>
      <c r="D39" s="63">
        <f>C39*100/F1</f>
        <v>6.366472337677693</v>
      </c>
      <c r="E39" s="63">
        <f>C39*100/C143</f>
        <v>0.01908448976253442</v>
      </c>
      <c r="F39" s="78">
        <v>76</v>
      </c>
      <c r="G39" s="63">
        <f>F39*100/G1</f>
        <v>23.028558442542234</v>
      </c>
      <c r="H39" s="63">
        <f>F39*100/F143</f>
        <v>0.07376062735354633</v>
      </c>
      <c r="I39" s="26" t="str">
        <f t="shared" si="3"/>
        <v>+</v>
      </c>
      <c r="J39" s="27">
        <f t="shared" si="4"/>
        <v>261.71614704513735</v>
      </c>
      <c r="K39" s="26" t="str">
        <f t="shared" si="5"/>
        <v>%</v>
      </c>
    </row>
    <row r="40" spans="1:11" s="3" customFormat="1" ht="24">
      <c r="A40" s="25">
        <v>34</v>
      </c>
      <c r="B40" s="43" t="s">
        <v>92</v>
      </c>
      <c r="C40" s="80">
        <v>1</v>
      </c>
      <c r="D40" s="63">
        <f>C40*100/F1</f>
        <v>0.3031653494132235</v>
      </c>
      <c r="E40" s="63">
        <f>C40*100/C143</f>
        <v>0.0009087852267873534</v>
      </c>
      <c r="F40" s="78">
        <v>16</v>
      </c>
      <c r="G40" s="63">
        <f>F40*100/G1</f>
        <v>4.848117566850997</v>
      </c>
      <c r="H40" s="63">
        <f>F40*100/F143</f>
        <v>0.015528553127062385</v>
      </c>
      <c r="I40" s="26" t="str">
        <f t="shared" si="3"/>
        <v>+</v>
      </c>
      <c r="J40" s="27">
        <f t="shared" si="4"/>
        <v>1499.1661237785017</v>
      </c>
      <c r="K40" s="26" t="str">
        <f t="shared" si="5"/>
        <v>%</v>
      </c>
    </row>
    <row r="41" spans="1:11" s="3" customFormat="1" ht="12.75">
      <c r="A41" s="25">
        <v>35</v>
      </c>
      <c r="B41" s="43" t="s">
        <v>93</v>
      </c>
      <c r="C41" s="80">
        <v>20</v>
      </c>
      <c r="D41" s="63">
        <f>C41*100/F1</f>
        <v>6.063306988264469</v>
      </c>
      <c r="E41" s="63">
        <f>C41*100/C143</f>
        <v>0.018175704535747066</v>
      </c>
      <c r="F41" s="78">
        <v>60</v>
      </c>
      <c r="G41" s="63">
        <f>F41*100/G1</f>
        <v>18.180440875691236</v>
      </c>
      <c r="H41" s="63">
        <f>F41*100/F143</f>
        <v>0.058232074226483944</v>
      </c>
      <c r="I41" s="26" t="str">
        <f t="shared" si="3"/>
        <v>+</v>
      </c>
      <c r="J41" s="27">
        <f t="shared" si="4"/>
        <v>199.84364820846906</v>
      </c>
      <c r="K41" s="26" t="str">
        <f t="shared" si="5"/>
        <v>%</v>
      </c>
    </row>
    <row r="42" spans="1:11" s="3" customFormat="1" ht="24">
      <c r="A42" s="25">
        <v>36</v>
      </c>
      <c r="B42" s="47" t="s">
        <v>50</v>
      </c>
      <c r="C42" s="80">
        <v>13</v>
      </c>
      <c r="D42" s="63">
        <f>C42*100/F1</f>
        <v>3.941149542371905</v>
      </c>
      <c r="E42" s="63">
        <f>C42*100/C143</f>
        <v>0.011814207948235593</v>
      </c>
      <c r="F42" s="78">
        <v>6</v>
      </c>
      <c r="G42" s="63">
        <f>F42*100/G1</f>
        <v>1.8180440875691237</v>
      </c>
      <c r="H42" s="63">
        <f>F42*100/F143</f>
        <v>0.005823207422648395</v>
      </c>
      <c r="I42" s="26" t="str">
        <f t="shared" si="3"/>
        <v>-</v>
      </c>
      <c r="J42" s="27">
        <f t="shared" si="4"/>
        <v>53.87020796792783</v>
      </c>
      <c r="K42" s="26" t="str">
        <f t="shared" si="5"/>
        <v>%</v>
      </c>
    </row>
    <row r="43" spans="1:11" s="3" customFormat="1" ht="12.75">
      <c r="A43" s="25">
        <v>37</v>
      </c>
      <c r="B43" s="47" t="s">
        <v>7</v>
      </c>
      <c r="C43" s="80"/>
      <c r="D43" s="63">
        <f>C43*100/F1</f>
        <v>0</v>
      </c>
      <c r="E43" s="63">
        <f>C43*100/C143</f>
        <v>0</v>
      </c>
      <c r="F43" s="78"/>
      <c r="G43" s="63">
        <f>F43*100/G1</f>
        <v>0</v>
      </c>
      <c r="H43" s="63">
        <f>F43*100/F143</f>
        <v>0</v>
      </c>
      <c r="I43" s="26" t="str">
        <f t="shared" si="3"/>
        <v>  </v>
      </c>
      <c r="J43" s="27" t="str">
        <f t="shared" si="4"/>
        <v>  </v>
      </c>
      <c r="K43" s="26" t="str">
        <f t="shared" si="5"/>
        <v>  </v>
      </c>
    </row>
    <row r="44" spans="1:11" s="3" customFormat="1" ht="24">
      <c r="A44" s="25">
        <v>38</v>
      </c>
      <c r="B44" s="47" t="s">
        <v>94</v>
      </c>
      <c r="C44" s="80"/>
      <c r="D44" s="63">
        <f>C44*100/F1</f>
        <v>0</v>
      </c>
      <c r="E44" s="63">
        <f>C44*100/C143</f>
        <v>0</v>
      </c>
      <c r="F44" s="78"/>
      <c r="G44" s="63">
        <f>F44*100/G1</f>
        <v>0</v>
      </c>
      <c r="H44" s="63">
        <f>F44*100/F143</f>
        <v>0</v>
      </c>
      <c r="I44" s="26" t="str">
        <f t="shared" si="3"/>
        <v>  </v>
      </c>
      <c r="J44" s="27" t="str">
        <f t="shared" si="4"/>
        <v>  </v>
      </c>
      <c r="K44" s="26" t="str">
        <f t="shared" si="5"/>
        <v>  </v>
      </c>
    </row>
    <row r="45" spans="1:11" s="3" customFormat="1" ht="12.75">
      <c r="A45" s="25">
        <v>39</v>
      </c>
      <c r="B45" s="47" t="s">
        <v>8</v>
      </c>
      <c r="C45" s="80">
        <v>19</v>
      </c>
      <c r="D45" s="63">
        <f>C45*100/F1</f>
        <v>5.760141638851246</v>
      </c>
      <c r="E45" s="63">
        <f>C45*100/C143</f>
        <v>0.017266919308959714</v>
      </c>
      <c r="F45" s="78">
        <v>13</v>
      </c>
      <c r="G45" s="63">
        <f>F45*100/G1</f>
        <v>3.9390955230664346</v>
      </c>
      <c r="H45" s="63">
        <f>F45*100/F143</f>
        <v>0.01261694941573819</v>
      </c>
      <c r="I45" s="26" t="str">
        <f t="shared" si="3"/>
        <v>-</v>
      </c>
      <c r="J45" s="27">
        <f t="shared" si="4"/>
        <v>31.614606548945645</v>
      </c>
      <c r="K45" s="26" t="str">
        <f t="shared" si="5"/>
        <v>%</v>
      </c>
    </row>
    <row r="46" spans="1:11" s="3" customFormat="1" ht="24">
      <c r="A46" s="25">
        <v>40</v>
      </c>
      <c r="B46" s="43" t="s">
        <v>95</v>
      </c>
      <c r="C46" s="80"/>
      <c r="D46" s="63">
        <f>C46*100/$F$1</f>
        <v>0</v>
      </c>
      <c r="E46" s="63">
        <f>C46*100/$C$143</f>
        <v>0</v>
      </c>
      <c r="F46" s="78"/>
      <c r="G46" s="63">
        <f>F46*100/$G$1</f>
        <v>0</v>
      </c>
      <c r="H46" s="63">
        <f>F46*100/$F$143</f>
        <v>0</v>
      </c>
      <c r="I46" s="26" t="str">
        <f t="shared" si="3"/>
        <v>  </v>
      </c>
      <c r="J46" s="27" t="str">
        <f t="shared" si="4"/>
        <v>  </v>
      </c>
      <c r="K46" s="26" t="str">
        <f t="shared" si="5"/>
        <v>  </v>
      </c>
    </row>
    <row r="47" spans="1:11" s="3" customFormat="1" ht="24">
      <c r="A47" s="25">
        <v>41</v>
      </c>
      <c r="B47" s="42" t="s">
        <v>122</v>
      </c>
      <c r="C47" s="80">
        <v>143</v>
      </c>
      <c r="D47" s="63">
        <f>C47*100/$F$1</f>
        <v>43.352644966090956</v>
      </c>
      <c r="E47" s="63">
        <f>C47*100/$C$143</f>
        <v>0.12995628743059154</v>
      </c>
      <c r="F47" s="78">
        <v>117</v>
      </c>
      <c r="G47" s="63">
        <f>F47*100/$G$1</f>
        <v>35.45185970759791</v>
      </c>
      <c r="H47" s="63">
        <f>F47*100/$F$143</f>
        <v>0.1135525447416437</v>
      </c>
      <c r="I47" s="26" t="str">
        <f>IF(NOT(AND(D47=0,G47=0)),IF(D47&gt;G47,"-","+"),"  ")</f>
        <v>-</v>
      </c>
      <c r="J47" s="27">
        <f>IF(AND(D47&gt;0,G47&gt;0),(ABS(G47-D47)/D47*100),IF(G47&gt;0,F47,IF(D47&gt;0,C47,"  ")))</f>
        <v>18.224459579508434</v>
      </c>
      <c r="K47" s="26" t="str">
        <f>IF(AND(D47&gt;0,G47&gt;0),"%",IF(OR(G47&gt;0,D47),"сл","  "))</f>
        <v>%</v>
      </c>
    </row>
    <row r="48" spans="1:11" s="3" customFormat="1" ht="24">
      <c r="A48" s="25">
        <v>42</v>
      </c>
      <c r="B48" s="43" t="s">
        <v>130</v>
      </c>
      <c r="C48" s="80">
        <v>69</v>
      </c>
      <c r="D48" s="63">
        <f>C48*100/$F$1</f>
        <v>20.918409109512417</v>
      </c>
      <c r="E48" s="63">
        <f>C48*100/$C$143</f>
        <v>0.06270618064832738</v>
      </c>
      <c r="F48" s="78">
        <v>66</v>
      </c>
      <c r="G48" s="63">
        <f>F48*100/$G$1</f>
        <v>19.99848496326036</v>
      </c>
      <c r="H48" s="63">
        <f>F48*100/$F$143</f>
        <v>0.06405528164913234</v>
      </c>
      <c r="I48" s="26" t="str">
        <f>IF(NOT(AND(D48=0,G48=0)),IF(D48&gt;G48,"-","+"),"  ")</f>
        <v>-</v>
      </c>
      <c r="J48" s="27">
        <f>IF(AND(D48&gt;0,G48&gt;0),(ABS(G48-D48)/D48*100),IF(G48&gt;0,F48,IF(D48&gt;0,C48,"  ")))</f>
        <v>4.397677382806956</v>
      </c>
      <c r="K48" s="26" t="str">
        <f>IF(AND(D48&gt;0,G48&gt;0),"%",IF(OR(G48&gt;0,D48),"сл","  "))</f>
        <v>%</v>
      </c>
    </row>
    <row r="49" spans="1:11" s="3" customFormat="1" ht="12.75">
      <c r="A49" s="25">
        <v>43</v>
      </c>
      <c r="B49" s="44" t="s">
        <v>123</v>
      </c>
      <c r="C49" s="80"/>
      <c r="D49" s="63">
        <f>C49*100/F1</f>
        <v>0</v>
      </c>
      <c r="E49" s="63">
        <f>C49*100/C143</f>
        <v>0</v>
      </c>
      <c r="F49" s="78">
        <v>1</v>
      </c>
      <c r="G49" s="63">
        <f>F49*100/G1</f>
        <v>0.3030073479281873</v>
      </c>
      <c r="H49" s="63">
        <f>F49*100/F143</f>
        <v>0.0009705345704413991</v>
      </c>
      <c r="I49" s="26" t="str">
        <f t="shared" si="3"/>
        <v>+</v>
      </c>
      <c r="J49" s="27">
        <f t="shared" si="4"/>
        <v>1</v>
      </c>
      <c r="K49" s="26" t="str">
        <f t="shared" si="5"/>
        <v>сл</v>
      </c>
    </row>
    <row r="50" spans="1:11" s="3" customFormat="1" ht="12.75">
      <c r="A50" s="25">
        <v>44</v>
      </c>
      <c r="B50" s="47" t="s">
        <v>9</v>
      </c>
      <c r="C50" s="80">
        <v>2885</v>
      </c>
      <c r="D50" s="63">
        <f>C50*100/F1</f>
        <v>874.6320330571497</v>
      </c>
      <c r="E50" s="63">
        <f>C50*100/C143</f>
        <v>2.6218453792815146</v>
      </c>
      <c r="F50" s="78">
        <v>1398</v>
      </c>
      <c r="G50" s="63">
        <f>F50*100/G1</f>
        <v>423.6042724036058</v>
      </c>
      <c r="H50" s="63">
        <f>F50*100/F143</f>
        <v>1.356807329477076</v>
      </c>
      <c r="I50" s="26" t="str">
        <f t="shared" si="3"/>
        <v>-</v>
      </c>
      <c r="J50" s="27">
        <f t="shared" si="4"/>
        <v>51.567715748649356</v>
      </c>
      <c r="K50" s="26" t="str">
        <f t="shared" si="5"/>
        <v>%</v>
      </c>
    </row>
    <row r="51" spans="1:11" s="3" customFormat="1" ht="12.75">
      <c r="A51" s="25">
        <v>45</v>
      </c>
      <c r="B51" s="47" t="s">
        <v>131</v>
      </c>
      <c r="C51" s="82"/>
      <c r="D51" s="63">
        <f>C51*100/F1</f>
        <v>0</v>
      </c>
      <c r="E51" s="63">
        <f>C51*100/C143</f>
        <v>0</v>
      </c>
      <c r="F51" s="78">
        <v>246</v>
      </c>
      <c r="G51" s="63">
        <f>F51*100/G1</f>
        <v>74.53980759033406</v>
      </c>
      <c r="H51" s="63">
        <f>F51*100/F143</f>
        <v>0.2387515043285842</v>
      </c>
      <c r="I51" s="26" t="str">
        <f t="shared" si="3"/>
        <v>+</v>
      </c>
      <c r="J51" s="27">
        <f t="shared" si="4"/>
        <v>246</v>
      </c>
      <c r="K51" s="26" t="str">
        <f t="shared" si="5"/>
        <v>сл</v>
      </c>
    </row>
    <row r="52" spans="1:11" s="3" customFormat="1" ht="12.75">
      <c r="A52" s="25">
        <v>46</v>
      </c>
      <c r="B52" s="47" t="s">
        <v>10</v>
      </c>
      <c r="C52" s="80"/>
      <c r="D52" s="63">
        <f>C52*100/F1</f>
        <v>0</v>
      </c>
      <c r="E52" s="63">
        <f>C52*100/C143</f>
        <v>0</v>
      </c>
      <c r="F52" s="78">
        <v>7</v>
      </c>
      <c r="G52" s="63">
        <f>F52*100/G1</f>
        <v>2.121051435497311</v>
      </c>
      <c r="H52" s="63">
        <f>F52*100/F143</f>
        <v>0.006793741993089794</v>
      </c>
      <c r="I52" s="26" t="str">
        <f t="shared" si="3"/>
        <v>+</v>
      </c>
      <c r="J52" s="27">
        <f t="shared" si="4"/>
        <v>7</v>
      </c>
      <c r="K52" s="26" t="str">
        <f t="shared" si="5"/>
        <v>сл</v>
      </c>
    </row>
    <row r="53" spans="1:11" s="3" customFormat="1" ht="12.75">
      <c r="A53" s="25">
        <v>47</v>
      </c>
      <c r="B53" s="47" t="s">
        <v>11</v>
      </c>
      <c r="C53" s="80"/>
      <c r="D53" s="63">
        <f>C53*100/F1</f>
        <v>0</v>
      </c>
      <c r="E53" s="63">
        <f>C53*100/C143</f>
        <v>0</v>
      </c>
      <c r="F53" s="78"/>
      <c r="G53" s="63">
        <f>F53*100/G1</f>
        <v>0</v>
      </c>
      <c r="H53" s="63">
        <f>F53*100/F143</f>
        <v>0</v>
      </c>
      <c r="I53" s="26" t="str">
        <f t="shared" si="3"/>
        <v>  </v>
      </c>
      <c r="J53" s="27" t="str">
        <f t="shared" si="4"/>
        <v>  </v>
      </c>
      <c r="K53" s="26" t="str">
        <f t="shared" si="5"/>
        <v>  </v>
      </c>
    </row>
    <row r="54" spans="1:11" s="3" customFormat="1" ht="12.75">
      <c r="A54" s="25">
        <v>48</v>
      </c>
      <c r="B54" s="47" t="s">
        <v>96</v>
      </c>
      <c r="C54" s="80"/>
      <c r="D54" s="63">
        <f>C54*100/F1</f>
        <v>0</v>
      </c>
      <c r="E54" s="63">
        <f>C54*100/C143</f>
        <v>0</v>
      </c>
      <c r="F54" s="78"/>
      <c r="G54" s="63">
        <f>F54*100/G1</f>
        <v>0</v>
      </c>
      <c r="H54" s="63">
        <f>F54*100/F143</f>
        <v>0</v>
      </c>
      <c r="I54" s="26" t="str">
        <f t="shared" si="3"/>
        <v>  </v>
      </c>
      <c r="J54" s="27" t="str">
        <f t="shared" si="4"/>
        <v>  </v>
      </c>
      <c r="K54" s="26" t="str">
        <f t="shared" si="5"/>
        <v>  </v>
      </c>
    </row>
    <row r="55" spans="1:11" s="3" customFormat="1" ht="12.75">
      <c r="A55" s="25">
        <v>49</v>
      </c>
      <c r="B55" s="47" t="s">
        <v>51</v>
      </c>
      <c r="C55" s="80"/>
      <c r="D55" s="63">
        <f>C55*100/F1</f>
        <v>0</v>
      </c>
      <c r="E55" s="63">
        <f>C55*100/C143</f>
        <v>0</v>
      </c>
      <c r="F55" s="78"/>
      <c r="G55" s="63">
        <f>F55*100/G1</f>
        <v>0</v>
      </c>
      <c r="H55" s="63">
        <f>F55*100/F143</f>
        <v>0</v>
      </c>
      <c r="I55" s="26" t="str">
        <f t="shared" si="3"/>
        <v>  </v>
      </c>
      <c r="J55" s="27" t="str">
        <f t="shared" si="4"/>
        <v>  </v>
      </c>
      <c r="K55" s="26" t="str">
        <f t="shared" si="5"/>
        <v>  </v>
      </c>
    </row>
    <row r="56" spans="1:11" s="3" customFormat="1" ht="12.75">
      <c r="A56" s="25">
        <v>50</v>
      </c>
      <c r="B56" s="47" t="s">
        <v>52</v>
      </c>
      <c r="C56" s="80">
        <v>5</v>
      </c>
      <c r="D56" s="63">
        <f>C56*100/F1</f>
        <v>1.5158267470661173</v>
      </c>
      <c r="E56" s="63">
        <f>C56*100/C143</f>
        <v>0.004543926133936766</v>
      </c>
      <c r="F56" s="78">
        <v>3</v>
      </c>
      <c r="G56" s="63">
        <f>F56*100/G1</f>
        <v>0.9090220437845619</v>
      </c>
      <c r="H56" s="63">
        <f>F56*100/F143</f>
        <v>0.0029116037113241975</v>
      </c>
      <c r="I56" s="26" t="str">
        <f t="shared" si="3"/>
        <v>-</v>
      </c>
      <c r="J56" s="27">
        <f t="shared" si="4"/>
        <v>40.03127035830618</v>
      </c>
      <c r="K56" s="26" t="str">
        <f t="shared" si="5"/>
        <v>%</v>
      </c>
    </row>
    <row r="57" spans="1:11" s="3" customFormat="1" ht="12.75">
      <c r="A57" s="25">
        <v>51</v>
      </c>
      <c r="B57" s="43" t="s">
        <v>97</v>
      </c>
      <c r="C57" s="80">
        <v>2</v>
      </c>
      <c r="D57" s="63">
        <f>C57*100/F1</f>
        <v>0.606330698826447</v>
      </c>
      <c r="E57" s="63">
        <f>C57*100/C143</f>
        <v>0.0018175704535747068</v>
      </c>
      <c r="F57" s="78">
        <v>2</v>
      </c>
      <c r="G57" s="63">
        <f>F57*100/G1</f>
        <v>0.6060146958563746</v>
      </c>
      <c r="H57" s="63">
        <f>F57*100/F143</f>
        <v>0.0019410691408827982</v>
      </c>
      <c r="I57" s="26" t="str">
        <f t="shared" si="3"/>
        <v>-</v>
      </c>
      <c r="J57" s="27">
        <f t="shared" si="4"/>
        <v>0.052117263843644554</v>
      </c>
      <c r="K57" s="26" t="str">
        <f t="shared" si="5"/>
        <v>%</v>
      </c>
    </row>
    <row r="58" spans="1:11" s="3" customFormat="1" ht="12.75">
      <c r="A58" s="25">
        <v>52</v>
      </c>
      <c r="B58" s="51" t="s">
        <v>65</v>
      </c>
      <c r="C58" s="80"/>
      <c r="D58" s="63">
        <f>C58*100/F1</f>
        <v>0</v>
      </c>
      <c r="E58" s="63">
        <f>C58*100/C143</f>
        <v>0</v>
      </c>
      <c r="F58" s="78"/>
      <c r="G58" s="63">
        <f>F58*100/G1</f>
        <v>0</v>
      </c>
      <c r="H58" s="63">
        <f>F58*100/F143</f>
        <v>0</v>
      </c>
      <c r="I58" s="26" t="str">
        <f t="shared" si="3"/>
        <v>  </v>
      </c>
      <c r="J58" s="27" t="str">
        <f t="shared" si="4"/>
        <v>  </v>
      </c>
      <c r="K58" s="26" t="str">
        <f t="shared" si="5"/>
        <v>  </v>
      </c>
    </row>
    <row r="59" spans="1:11" s="3" customFormat="1" ht="12.75">
      <c r="A59" s="25">
        <v>53</v>
      </c>
      <c r="B59" s="47" t="s">
        <v>12</v>
      </c>
      <c r="C59" s="80"/>
      <c r="D59" s="63">
        <f>C59*100/F1</f>
        <v>0</v>
      </c>
      <c r="E59" s="63">
        <f>C59*100/C143</f>
        <v>0</v>
      </c>
      <c r="F59" s="78">
        <v>1</v>
      </c>
      <c r="G59" s="63">
        <f>F59*100/G1</f>
        <v>0.3030073479281873</v>
      </c>
      <c r="H59" s="63">
        <f>F59*100/F143</f>
        <v>0.0009705345704413991</v>
      </c>
      <c r="I59" s="26" t="str">
        <f t="shared" si="3"/>
        <v>+</v>
      </c>
      <c r="J59" s="27">
        <f t="shared" si="4"/>
        <v>1</v>
      </c>
      <c r="K59" s="26" t="str">
        <f t="shared" si="5"/>
        <v>сл</v>
      </c>
    </row>
    <row r="60" spans="1:11" s="3" customFormat="1" ht="12.75">
      <c r="A60" s="25">
        <v>54</v>
      </c>
      <c r="B60" s="47" t="s">
        <v>13</v>
      </c>
      <c r="C60" s="80"/>
      <c r="D60" s="63">
        <f>C60*100/F1</f>
        <v>0</v>
      </c>
      <c r="E60" s="63">
        <f>C60*100/C143</f>
        <v>0</v>
      </c>
      <c r="F60" s="78"/>
      <c r="G60" s="63">
        <f>F60*100/G1</f>
        <v>0</v>
      </c>
      <c r="H60" s="63">
        <f>F60*100/F143</f>
        <v>0</v>
      </c>
      <c r="I60" s="26" t="str">
        <f t="shared" si="3"/>
        <v>  </v>
      </c>
      <c r="J60" s="27" t="str">
        <f t="shared" si="4"/>
        <v>  </v>
      </c>
      <c r="K60" s="26" t="str">
        <f t="shared" si="5"/>
        <v>  </v>
      </c>
    </row>
    <row r="61" spans="1:11" s="3" customFormat="1" ht="12.75">
      <c r="A61" s="25">
        <v>55</v>
      </c>
      <c r="B61" s="47" t="s">
        <v>14</v>
      </c>
      <c r="C61" s="80"/>
      <c r="D61" s="63">
        <f>C61*100/F1</f>
        <v>0</v>
      </c>
      <c r="E61" s="63">
        <f>C61*100/C143</f>
        <v>0</v>
      </c>
      <c r="F61" s="78"/>
      <c r="G61" s="63">
        <f>F61*100/G1</f>
        <v>0</v>
      </c>
      <c r="H61" s="63">
        <f>F61*100/F143</f>
        <v>0</v>
      </c>
      <c r="I61" s="26" t="str">
        <f t="shared" si="3"/>
        <v>  </v>
      </c>
      <c r="J61" s="27" t="str">
        <f t="shared" si="4"/>
        <v>  </v>
      </c>
      <c r="K61" s="26" t="str">
        <f t="shared" si="5"/>
        <v>  </v>
      </c>
    </row>
    <row r="62" spans="1:11" s="3" customFormat="1" ht="12.75">
      <c r="A62" s="25">
        <v>56</v>
      </c>
      <c r="B62" s="47" t="s">
        <v>53</v>
      </c>
      <c r="C62" s="80"/>
      <c r="D62" s="63">
        <f>C62*100/F1</f>
        <v>0</v>
      </c>
      <c r="E62" s="63">
        <f>C62*100/C143</f>
        <v>0</v>
      </c>
      <c r="F62" s="78"/>
      <c r="G62" s="63">
        <f>F62*100/G1</f>
        <v>0</v>
      </c>
      <c r="H62" s="63">
        <f>F62*100/F143</f>
        <v>0</v>
      </c>
      <c r="I62" s="26" t="str">
        <f t="shared" si="3"/>
        <v>  </v>
      </c>
      <c r="J62" s="27" t="str">
        <f t="shared" si="4"/>
        <v>  </v>
      </c>
      <c r="K62" s="26" t="str">
        <f t="shared" si="5"/>
        <v>  </v>
      </c>
    </row>
    <row r="63" spans="1:11" s="3" customFormat="1" ht="36">
      <c r="A63" s="25">
        <v>57</v>
      </c>
      <c r="B63" s="47" t="s">
        <v>112</v>
      </c>
      <c r="C63" s="80">
        <v>7</v>
      </c>
      <c r="D63" s="63">
        <f>C63*100/F1</f>
        <v>2.1221574458925643</v>
      </c>
      <c r="E63" s="63">
        <f>C63*100/C143</f>
        <v>0.006361496587511474</v>
      </c>
      <c r="F63" s="78">
        <v>11</v>
      </c>
      <c r="G63" s="63">
        <f>F63*100/G1</f>
        <v>3.3330808272100603</v>
      </c>
      <c r="H63" s="63">
        <f>F63*100/F143</f>
        <v>0.01067588027485539</v>
      </c>
      <c r="I63" s="26" t="str">
        <f t="shared" si="3"/>
        <v>+</v>
      </c>
      <c r="J63" s="27">
        <f t="shared" si="4"/>
        <v>57.060958585388576</v>
      </c>
      <c r="K63" s="26" t="str">
        <f t="shared" si="5"/>
        <v>%</v>
      </c>
    </row>
    <row r="64" spans="1:11" s="3" customFormat="1" ht="24">
      <c r="A64" s="25">
        <v>58</v>
      </c>
      <c r="B64" s="43" t="s">
        <v>98</v>
      </c>
      <c r="C64" s="80"/>
      <c r="D64" s="63">
        <f>C64*100/F1</f>
        <v>0</v>
      </c>
      <c r="E64" s="63">
        <f>C64*100/C143</f>
        <v>0</v>
      </c>
      <c r="F64" s="78"/>
      <c r="G64" s="63">
        <f>F64*100/G1</f>
        <v>0</v>
      </c>
      <c r="H64" s="63">
        <f>F64*100/F143</f>
        <v>0</v>
      </c>
      <c r="I64" s="26" t="str">
        <f t="shared" si="3"/>
        <v>  </v>
      </c>
      <c r="J64" s="27" t="str">
        <f t="shared" si="4"/>
        <v>  </v>
      </c>
      <c r="K64" s="26" t="str">
        <f t="shared" si="5"/>
        <v>  </v>
      </c>
    </row>
    <row r="65" spans="1:11" s="3" customFormat="1" ht="12.75">
      <c r="A65" s="25">
        <v>59</v>
      </c>
      <c r="B65" s="43" t="s">
        <v>99</v>
      </c>
      <c r="C65" s="80"/>
      <c r="D65" s="63">
        <f>C65*100/F1</f>
        <v>0</v>
      </c>
      <c r="E65" s="63">
        <f>C65*100/C143</f>
        <v>0</v>
      </c>
      <c r="F65" s="78"/>
      <c r="G65" s="63">
        <f>F65*100/G1</f>
        <v>0</v>
      </c>
      <c r="H65" s="63">
        <f>F65*100/F143</f>
        <v>0</v>
      </c>
      <c r="I65" s="26" t="str">
        <f t="shared" si="3"/>
        <v>  </v>
      </c>
      <c r="J65" s="27" t="str">
        <f t="shared" si="4"/>
        <v>  </v>
      </c>
      <c r="K65" s="26" t="str">
        <f t="shared" si="5"/>
        <v>  </v>
      </c>
    </row>
    <row r="66" spans="1:11" s="3" customFormat="1" ht="24">
      <c r="A66" s="25">
        <v>60</v>
      </c>
      <c r="B66" s="43" t="s">
        <v>100</v>
      </c>
      <c r="C66" s="80">
        <v>7</v>
      </c>
      <c r="D66" s="63">
        <f>C66*100/F1</f>
        <v>2.1221574458925643</v>
      </c>
      <c r="E66" s="63">
        <f>C66*100/C143</f>
        <v>0.006361496587511474</v>
      </c>
      <c r="F66" s="78">
        <v>11</v>
      </c>
      <c r="G66" s="63">
        <f>F66*100/G1</f>
        <v>3.3330808272100603</v>
      </c>
      <c r="H66" s="63">
        <f>F66*100/F143</f>
        <v>0.01067588027485539</v>
      </c>
      <c r="I66" s="26" t="str">
        <f>IF(NOT(AND(D66=0,G66=0)),IF(D66&gt;G66,"-","+"),"  ")</f>
        <v>+</v>
      </c>
      <c r="J66" s="27">
        <f>IF(AND(D66&gt;0,G66&gt;0),(ABS(G66-D66)/D66*100),IF(G66&gt;0,F66,IF(D66&gt;0,C66,"  ")))</f>
        <v>57.060958585388576</v>
      </c>
      <c r="K66" s="26" t="str">
        <f>IF(AND(D66&gt;0,G66&gt;0),"%",IF(OR(G66&gt;0,D66),"сл","  "))</f>
        <v>%</v>
      </c>
    </row>
    <row r="67" spans="1:11" s="3" customFormat="1" ht="12.75">
      <c r="A67" s="25">
        <v>61</v>
      </c>
      <c r="B67" s="43" t="s">
        <v>113</v>
      </c>
      <c r="C67" s="80"/>
      <c r="D67" s="63">
        <f>C67*100/F1</f>
        <v>0</v>
      </c>
      <c r="E67" s="63">
        <f>C67*100/C143</f>
        <v>0</v>
      </c>
      <c r="F67" s="78"/>
      <c r="G67" s="63">
        <f>F67*100/G1</f>
        <v>0</v>
      </c>
      <c r="H67" s="63">
        <f>F67*100/F143</f>
        <v>0</v>
      </c>
      <c r="I67" s="26" t="str">
        <f>IF(NOT(AND(D67=0,G67=0)),IF(D67&gt;G67,"-","+"),"  ")</f>
        <v>  </v>
      </c>
      <c r="J67" s="27" t="str">
        <f>IF(AND(D67&gt;0,G67&gt;0),(ABS(G67-D67)/D67*100),IF(G67&gt;0,F67,IF(D67&gt;0,C67,"  ")))</f>
        <v>  </v>
      </c>
      <c r="K67" s="26" t="str">
        <f>IF(AND(D67&gt;0,G67&gt;0),"%",IF(OR(G67&gt;0,D67),"сл","  "))</f>
        <v>  </v>
      </c>
    </row>
    <row r="68" spans="1:11" s="3" customFormat="1" ht="12.75">
      <c r="A68" s="25">
        <v>62</v>
      </c>
      <c r="B68" s="43" t="s">
        <v>114</v>
      </c>
      <c r="C68" s="80"/>
      <c r="D68" s="63">
        <f>C68*100/F1</f>
        <v>0</v>
      </c>
      <c r="E68" s="63">
        <f>C68*100/C143</f>
        <v>0</v>
      </c>
      <c r="F68" s="78"/>
      <c r="G68" s="63">
        <f>F68*100/G1</f>
        <v>0</v>
      </c>
      <c r="H68" s="63">
        <f>F68*100/F143</f>
        <v>0</v>
      </c>
      <c r="I68" s="26" t="str">
        <f t="shared" si="3"/>
        <v>  </v>
      </c>
      <c r="J68" s="27" t="str">
        <f t="shared" si="4"/>
        <v>  </v>
      </c>
      <c r="K68" s="26" t="str">
        <f t="shared" si="5"/>
        <v>  </v>
      </c>
    </row>
    <row r="69" spans="1:11" s="3" customFormat="1" ht="12.75">
      <c r="A69" s="25">
        <v>63</v>
      </c>
      <c r="B69" s="47" t="s">
        <v>101</v>
      </c>
      <c r="C69" s="80"/>
      <c r="D69" s="63">
        <f>C69*100/F1</f>
        <v>0</v>
      </c>
      <c r="E69" s="63">
        <f>C69*100/C143</f>
        <v>0</v>
      </c>
      <c r="F69" s="78"/>
      <c r="G69" s="63">
        <f>F69*100/G1</f>
        <v>0</v>
      </c>
      <c r="H69" s="63">
        <f>F69*100/F143</f>
        <v>0</v>
      </c>
      <c r="I69" s="26" t="str">
        <f t="shared" si="3"/>
        <v>  </v>
      </c>
      <c r="J69" s="27" t="str">
        <f t="shared" si="4"/>
        <v>  </v>
      </c>
      <c r="K69" s="26" t="str">
        <f t="shared" si="5"/>
        <v>  </v>
      </c>
    </row>
    <row r="70" spans="1:11" s="3" customFormat="1" ht="12.75">
      <c r="A70" s="25">
        <v>64</v>
      </c>
      <c r="B70" s="47" t="s">
        <v>54</v>
      </c>
      <c r="C70" s="80">
        <v>14</v>
      </c>
      <c r="D70" s="63">
        <f>C70*100/F1</f>
        <v>4.2443148917851286</v>
      </c>
      <c r="E70" s="63">
        <f>C70*100/C143</f>
        <v>0.012722993175022948</v>
      </c>
      <c r="F70" s="78">
        <v>19</v>
      </c>
      <c r="G70" s="63">
        <f>F70*100/G1</f>
        <v>5.757139610635559</v>
      </c>
      <c r="H70" s="63">
        <f>F70*100/F143</f>
        <v>0.01844015683838658</v>
      </c>
      <c r="I70" s="26" t="str">
        <f t="shared" si="3"/>
        <v>+</v>
      </c>
      <c r="J70" s="27">
        <f t="shared" si="4"/>
        <v>35.64355514192649</v>
      </c>
      <c r="K70" s="26" t="str">
        <f t="shared" si="5"/>
        <v>%</v>
      </c>
    </row>
    <row r="71" spans="1:11" s="3" customFormat="1" ht="12.75">
      <c r="A71" s="25">
        <v>65</v>
      </c>
      <c r="B71" s="47" t="s">
        <v>15</v>
      </c>
      <c r="C71" s="80">
        <v>1</v>
      </c>
      <c r="D71" s="63">
        <f>C71*100/F1</f>
        <v>0.3031653494132235</v>
      </c>
      <c r="E71" s="63">
        <f>C71*100/C143</f>
        <v>0.0009087852267873534</v>
      </c>
      <c r="F71" s="78"/>
      <c r="G71" s="63">
        <f>F71*100/G1</f>
        <v>0</v>
      </c>
      <c r="H71" s="63">
        <f>F71*100/F143</f>
        <v>0</v>
      </c>
      <c r="I71" s="26" t="str">
        <f t="shared" si="3"/>
        <v>-</v>
      </c>
      <c r="J71" s="27">
        <f t="shared" si="4"/>
        <v>1</v>
      </c>
      <c r="K71" s="26" t="str">
        <f t="shared" si="5"/>
        <v>сл</v>
      </c>
    </row>
    <row r="72" spans="1:11" s="3" customFormat="1" ht="12.75">
      <c r="A72" s="25">
        <v>66</v>
      </c>
      <c r="B72" s="47" t="s">
        <v>16</v>
      </c>
      <c r="C72" s="80"/>
      <c r="D72" s="63">
        <f>C72*100/F1</f>
        <v>0</v>
      </c>
      <c r="E72" s="63">
        <f>C72*100/C143</f>
        <v>0</v>
      </c>
      <c r="F72" s="78">
        <v>4</v>
      </c>
      <c r="G72" s="63">
        <f>F72*100/G1</f>
        <v>1.2120293917127491</v>
      </c>
      <c r="H72" s="63">
        <f>F72*100/F143</f>
        <v>0.0038821382817655964</v>
      </c>
      <c r="I72" s="26" t="str">
        <f t="shared" si="3"/>
        <v>+</v>
      </c>
      <c r="J72" s="27">
        <f t="shared" si="4"/>
        <v>4</v>
      </c>
      <c r="K72" s="26" t="str">
        <f t="shared" si="5"/>
        <v>сл</v>
      </c>
    </row>
    <row r="73" spans="1:11" s="3" customFormat="1" ht="12.75">
      <c r="A73" s="25">
        <v>67</v>
      </c>
      <c r="B73" s="47" t="s">
        <v>17</v>
      </c>
      <c r="C73" s="80"/>
      <c r="D73" s="63">
        <f>C73*100/F1</f>
        <v>0</v>
      </c>
      <c r="E73" s="63">
        <f>C73*100/C143</f>
        <v>0</v>
      </c>
      <c r="F73" s="78"/>
      <c r="G73" s="63">
        <f>F73*100/G1</f>
        <v>0</v>
      </c>
      <c r="H73" s="63">
        <f>F73*100/F143</f>
        <v>0</v>
      </c>
      <c r="I73" s="26" t="str">
        <f t="shared" si="3"/>
        <v>  </v>
      </c>
      <c r="J73" s="27" t="str">
        <f t="shared" si="4"/>
        <v>  </v>
      </c>
      <c r="K73" s="26" t="str">
        <f t="shared" si="5"/>
        <v>  </v>
      </c>
    </row>
    <row r="74" spans="1:11" s="3" customFormat="1" ht="24">
      <c r="A74" s="25">
        <v>68</v>
      </c>
      <c r="B74" s="47" t="s">
        <v>55</v>
      </c>
      <c r="C74" s="80">
        <v>1035</v>
      </c>
      <c r="D74" s="63">
        <f>C74*100/F1</f>
        <v>313.77613664268625</v>
      </c>
      <c r="E74" s="63">
        <f>C74*100/C143</f>
        <v>0.9405927097249107</v>
      </c>
      <c r="F74" s="78">
        <v>1349</v>
      </c>
      <c r="G74" s="63">
        <f>F74*100/G1</f>
        <v>408.75691235512465</v>
      </c>
      <c r="H74" s="63">
        <f>F74*100/F143</f>
        <v>1.3092511355254475</v>
      </c>
      <c r="I74" s="26" t="str">
        <f t="shared" si="3"/>
        <v>+</v>
      </c>
      <c r="J74" s="27">
        <f t="shared" si="4"/>
        <v>30.270235566255987</v>
      </c>
      <c r="K74" s="26" t="str">
        <f t="shared" si="5"/>
        <v>%</v>
      </c>
    </row>
    <row r="75" spans="1:11" s="3" customFormat="1" ht="12.75">
      <c r="A75" s="25">
        <v>69</v>
      </c>
      <c r="B75" s="43" t="s">
        <v>102</v>
      </c>
      <c r="C75" s="80">
        <v>33</v>
      </c>
      <c r="D75" s="63">
        <f>C75*100/F1</f>
        <v>10.004456530636373</v>
      </c>
      <c r="E75" s="63">
        <f>C75*100/C143</f>
        <v>0.02998991248398266</v>
      </c>
      <c r="F75" s="78">
        <v>26</v>
      </c>
      <c r="G75" s="63">
        <f>F75*100/G1</f>
        <v>7.878191046132869</v>
      </c>
      <c r="H75" s="63">
        <f>F75*100/F143</f>
        <v>0.02523389883147638</v>
      </c>
      <c r="I75" s="26" t="str">
        <f>IF(NOT(AND(D75=0,G75=0)),IF(D75&gt;G75,"-","+"),"  ")</f>
        <v>-</v>
      </c>
      <c r="J75" s="27">
        <f>IF(AND(D75&gt;0,G75&gt;0),(ABS(G75-D75)/D75*100),IF(G75&gt;0,F75,IF(D75&gt;0,C75,"  ")))</f>
        <v>21.253183298785892</v>
      </c>
      <c r="K75" s="26" t="str">
        <f>IF(AND(D75&gt;0,G75&gt;0),"%",IF(OR(G75&gt;0,D75),"сл","  "))</f>
        <v>%</v>
      </c>
    </row>
    <row r="76" spans="1:11" s="3" customFormat="1" ht="12.75">
      <c r="A76" s="25">
        <v>70</v>
      </c>
      <c r="B76" s="42" t="s">
        <v>115</v>
      </c>
      <c r="C76" s="80">
        <v>421</v>
      </c>
      <c r="D76" s="63">
        <f>C76*100/F1</f>
        <v>127.63261210296707</v>
      </c>
      <c r="E76" s="63">
        <f>C76*100/C143</f>
        <v>0.38259858047747575</v>
      </c>
      <c r="F76" s="78">
        <v>1961</v>
      </c>
      <c r="G76" s="63">
        <f>F76*100/G1</f>
        <v>594.1974092871752</v>
      </c>
      <c r="H76" s="63">
        <f>F76*100/F143</f>
        <v>1.9032182926355836</v>
      </c>
      <c r="I76" s="26" t="str">
        <f t="shared" si="3"/>
        <v>+</v>
      </c>
      <c r="J76" s="27">
        <f t="shared" si="4"/>
        <v>365.55296447886604</v>
      </c>
      <c r="K76" s="26" t="str">
        <f t="shared" si="5"/>
        <v>%</v>
      </c>
    </row>
    <row r="77" spans="1:11" s="3" customFormat="1" ht="12.75">
      <c r="A77" s="25">
        <v>71</v>
      </c>
      <c r="B77" s="47" t="s">
        <v>56</v>
      </c>
      <c r="C77" s="80"/>
      <c r="D77" s="63">
        <f>C77*100/F1</f>
        <v>0</v>
      </c>
      <c r="E77" s="63">
        <f>C77*100/C143</f>
        <v>0</v>
      </c>
      <c r="F77" s="78"/>
      <c r="G77" s="63">
        <f>F77*100/G1</f>
        <v>0</v>
      </c>
      <c r="H77" s="63">
        <f>F77*100/F143</f>
        <v>0</v>
      </c>
      <c r="I77" s="26" t="str">
        <f t="shared" si="3"/>
        <v>  </v>
      </c>
      <c r="J77" s="27" t="str">
        <f t="shared" si="4"/>
        <v>  </v>
      </c>
      <c r="K77" s="26" t="str">
        <f t="shared" si="5"/>
        <v>  </v>
      </c>
    </row>
    <row r="78" spans="1:11" s="3" customFormat="1" ht="12.75">
      <c r="A78" s="25">
        <v>72</v>
      </c>
      <c r="B78" s="47" t="s">
        <v>18</v>
      </c>
      <c r="C78" s="80"/>
      <c r="D78" s="63">
        <f>C78*100/F1</f>
        <v>0</v>
      </c>
      <c r="E78" s="63">
        <f>C78*100/C143</f>
        <v>0</v>
      </c>
      <c r="F78" s="78"/>
      <c r="G78" s="63">
        <f>F78*100/G1</f>
        <v>0</v>
      </c>
      <c r="H78" s="63">
        <f>F78*100/F143</f>
        <v>0</v>
      </c>
      <c r="I78" s="26" t="str">
        <f t="shared" si="3"/>
        <v>  </v>
      </c>
      <c r="J78" s="27" t="str">
        <f t="shared" si="4"/>
        <v>  </v>
      </c>
      <c r="K78" s="26" t="str">
        <f t="shared" si="5"/>
        <v>  </v>
      </c>
    </row>
    <row r="79" spans="1:11" s="3" customFormat="1" ht="24">
      <c r="A79" s="25">
        <v>73</v>
      </c>
      <c r="B79" s="43" t="s">
        <v>103</v>
      </c>
      <c r="C79" s="80"/>
      <c r="D79" s="63">
        <f>C79*100/F1</f>
        <v>0</v>
      </c>
      <c r="E79" s="63">
        <f>C79*100/C143</f>
        <v>0</v>
      </c>
      <c r="F79" s="78"/>
      <c r="G79" s="63">
        <f>F79*100/G1</f>
        <v>0</v>
      </c>
      <c r="H79" s="63">
        <f>F79*100/F143</f>
        <v>0</v>
      </c>
      <c r="I79" s="26" t="str">
        <f t="shared" si="3"/>
        <v>  </v>
      </c>
      <c r="J79" s="27" t="str">
        <f t="shared" si="4"/>
        <v>  </v>
      </c>
      <c r="K79" s="26" t="str">
        <f t="shared" si="5"/>
        <v>  </v>
      </c>
    </row>
    <row r="80" spans="1:11" s="3" customFormat="1" ht="12.75">
      <c r="A80" s="25">
        <v>74</v>
      </c>
      <c r="B80" s="43" t="s">
        <v>57</v>
      </c>
      <c r="C80" s="80"/>
      <c r="D80" s="63">
        <f>C80*100/F1</f>
        <v>0</v>
      </c>
      <c r="E80" s="63">
        <f>C80*100/C143</f>
        <v>0</v>
      </c>
      <c r="F80" s="78"/>
      <c r="G80" s="63">
        <f>F80*100/G1</f>
        <v>0</v>
      </c>
      <c r="H80" s="63">
        <f>F80*100/F143</f>
        <v>0</v>
      </c>
      <c r="I80" s="26" t="str">
        <f t="shared" si="3"/>
        <v>  </v>
      </c>
      <c r="J80" s="27" t="str">
        <f t="shared" si="4"/>
        <v>  </v>
      </c>
      <c r="K80" s="26" t="str">
        <f t="shared" si="5"/>
        <v>  </v>
      </c>
    </row>
    <row r="81" spans="1:11" s="3" customFormat="1" ht="12.75">
      <c r="A81" s="25">
        <v>75</v>
      </c>
      <c r="B81" s="43" t="s">
        <v>58</v>
      </c>
      <c r="C81" s="80"/>
      <c r="D81" s="63">
        <f>C81*100/F1</f>
        <v>0</v>
      </c>
      <c r="E81" s="63">
        <f>C81*100/C143</f>
        <v>0</v>
      </c>
      <c r="F81" s="78"/>
      <c r="G81" s="63">
        <f>F81*100/G1</f>
        <v>0</v>
      </c>
      <c r="H81" s="63">
        <f>F81*100/F143</f>
        <v>0</v>
      </c>
      <c r="I81" s="26" t="str">
        <f t="shared" si="3"/>
        <v>  </v>
      </c>
      <c r="J81" s="27" t="str">
        <f t="shared" si="4"/>
        <v>  </v>
      </c>
      <c r="K81" s="26" t="str">
        <f t="shared" si="5"/>
        <v>  </v>
      </c>
    </row>
    <row r="82" spans="1:11" s="3" customFormat="1" ht="12.75">
      <c r="A82" s="25">
        <v>76</v>
      </c>
      <c r="B82" s="43" t="s">
        <v>59</v>
      </c>
      <c r="C82" s="80"/>
      <c r="D82" s="63">
        <f>C82*100/F1</f>
        <v>0</v>
      </c>
      <c r="E82" s="63">
        <f>C82*100/C143</f>
        <v>0</v>
      </c>
      <c r="F82" s="78"/>
      <c r="G82" s="63">
        <f>F82*100/G1</f>
        <v>0</v>
      </c>
      <c r="H82" s="63">
        <f>F82*100/F143</f>
        <v>0</v>
      </c>
      <c r="I82" s="26" t="str">
        <f>IF(NOT(AND(D82=0,G82=0)),IF(D82&gt;G82,"-","+"),"  ")</f>
        <v>  </v>
      </c>
      <c r="J82" s="27" t="str">
        <f>IF(AND(D82&gt;0,G82&gt;0),(ABS(G82-D82)/D82*100),IF(G82&gt;0,F82,IF(D82&gt;0,C82,"  ")))</f>
        <v>  </v>
      </c>
      <c r="K82" s="26" t="str">
        <f>IF(AND(D82&gt;0,G82&gt;0),"%",IF(OR(G82&gt;0,D82),"сл","  "))</f>
        <v>  </v>
      </c>
    </row>
    <row r="83" spans="1:11" s="3" customFormat="1" ht="12.75">
      <c r="A83" s="25">
        <v>77</v>
      </c>
      <c r="B83" s="43" t="s">
        <v>116</v>
      </c>
      <c r="C83" s="80"/>
      <c r="D83" s="63">
        <f>C83*100/F1</f>
        <v>0</v>
      </c>
      <c r="E83" s="63">
        <f>C83*100/C143</f>
        <v>0</v>
      </c>
      <c r="F83" s="78"/>
      <c r="G83" s="63">
        <f>F83*100/G1</f>
        <v>0</v>
      </c>
      <c r="H83" s="63">
        <f>F83*100/F143</f>
        <v>0</v>
      </c>
      <c r="I83" s="26" t="str">
        <f>IF(NOT(AND(D83=0,G83=0)),IF(D83&gt;G83,"-","+"),"  ")</f>
        <v>  </v>
      </c>
      <c r="J83" s="27" t="str">
        <f>IF(AND(D83&gt;0,G83&gt;0),(ABS(G83-D83)/D83*100),IF(G83&gt;0,F83,IF(D83&gt;0,C83,"  ")))</f>
        <v>  </v>
      </c>
      <c r="K83" s="26" t="str">
        <f>IF(AND(D83&gt;0,G83&gt;0),"%",IF(OR(G83&gt;0,D83),"сл","  "))</f>
        <v>  </v>
      </c>
    </row>
    <row r="84" spans="1:11" s="3" customFormat="1" ht="12.75">
      <c r="A84" s="25">
        <v>78</v>
      </c>
      <c r="B84" s="43" t="s">
        <v>117</v>
      </c>
      <c r="C84" s="80"/>
      <c r="D84" s="63">
        <f>C84*100/F1</f>
        <v>0</v>
      </c>
      <c r="E84" s="63">
        <f>C84*100/C143</f>
        <v>0</v>
      </c>
      <c r="F84" s="78"/>
      <c r="G84" s="63">
        <f>F84*100/G1</f>
        <v>0</v>
      </c>
      <c r="H84" s="63">
        <f>F84*100/F143</f>
        <v>0</v>
      </c>
      <c r="I84" s="26" t="str">
        <f>IF(NOT(AND(D84=0,G84=0)),IF(D84&gt;G84,"-","+"),"  ")</f>
        <v>  </v>
      </c>
      <c r="J84" s="27" t="str">
        <f>IF(AND(D84&gt;0,G84&gt;0),(ABS(G84-D84)/D84*100),IF(G84&gt;0,F84,IF(D84&gt;0,C84,"  ")))</f>
        <v>  </v>
      </c>
      <c r="K84" s="26" t="str">
        <f>IF(AND(D84&gt;0,G84&gt;0),"%",IF(OR(G84&gt;0,D84),"сл","  "))</f>
        <v>  </v>
      </c>
    </row>
    <row r="85" spans="1:11" s="3" customFormat="1" ht="12.75">
      <c r="A85" s="25">
        <v>79</v>
      </c>
      <c r="B85" s="43" t="s">
        <v>118</v>
      </c>
      <c r="C85" s="80"/>
      <c r="D85" s="63">
        <f>C85*100/F1</f>
        <v>0</v>
      </c>
      <c r="E85" s="63">
        <f>C85*100/C143</f>
        <v>0</v>
      </c>
      <c r="F85" s="78"/>
      <c r="G85" s="63">
        <f>F85*100/G1</f>
        <v>0</v>
      </c>
      <c r="H85" s="63">
        <f>F85*100/F143</f>
        <v>0</v>
      </c>
      <c r="I85" s="26" t="str">
        <f t="shared" si="3"/>
        <v>  </v>
      </c>
      <c r="J85" s="27" t="str">
        <f t="shared" si="4"/>
        <v>  </v>
      </c>
      <c r="K85" s="26" t="str">
        <f t="shared" si="5"/>
        <v>  </v>
      </c>
    </row>
    <row r="86" spans="1:11" s="3" customFormat="1" ht="12.75">
      <c r="A86" s="25">
        <v>80</v>
      </c>
      <c r="B86" s="47" t="s">
        <v>60</v>
      </c>
      <c r="C86" s="80">
        <v>287</v>
      </c>
      <c r="D86" s="63">
        <f>C86*100/F1</f>
        <v>87.00845528159513</v>
      </c>
      <c r="E86" s="63">
        <f>C86*100/C143</f>
        <v>0.2608213600879704</v>
      </c>
      <c r="F86" s="78">
        <v>285</v>
      </c>
      <c r="G86" s="63">
        <f>F86*100/G1</f>
        <v>86.35709415953337</v>
      </c>
      <c r="H86" s="63">
        <f>F86*100/F143</f>
        <v>0.27660235257579874</v>
      </c>
      <c r="I86" s="26" t="str">
        <f t="shared" si="3"/>
        <v>-</v>
      </c>
      <c r="J86" s="27">
        <f t="shared" si="4"/>
        <v>0.7486181888342751</v>
      </c>
      <c r="K86" s="26" t="str">
        <f t="shared" si="5"/>
        <v>%</v>
      </c>
    </row>
    <row r="87" spans="1:11" s="3" customFormat="1" ht="12.75">
      <c r="A87" s="25">
        <v>81</v>
      </c>
      <c r="B87" s="47" t="s">
        <v>19</v>
      </c>
      <c r="C87" s="80">
        <v>1</v>
      </c>
      <c r="D87" s="63">
        <f>C87*100/F1</f>
        <v>0.3031653494132235</v>
      </c>
      <c r="E87" s="63">
        <f>C87*100/C143</f>
        <v>0.0009087852267873534</v>
      </c>
      <c r="F87" s="78"/>
      <c r="G87" s="63">
        <f>F87*100/G1</f>
        <v>0</v>
      </c>
      <c r="H87" s="63">
        <f>F87*100/F143</f>
        <v>0</v>
      </c>
      <c r="I87" s="26" t="str">
        <f t="shared" si="3"/>
        <v>-</v>
      </c>
      <c r="J87" s="27">
        <f t="shared" si="4"/>
        <v>1</v>
      </c>
      <c r="K87" s="26" t="str">
        <f t="shared" si="5"/>
        <v>сл</v>
      </c>
    </row>
    <row r="88" spans="1:11" s="3" customFormat="1" ht="12.75">
      <c r="A88" s="25">
        <v>82</v>
      </c>
      <c r="B88" s="47" t="s">
        <v>20</v>
      </c>
      <c r="C88" s="80"/>
      <c r="D88" s="63">
        <f>C88*100/F1</f>
        <v>0</v>
      </c>
      <c r="E88" s="63">
        <f>C88*100/C143</f>
        <v>0</v>
      </c>
      <c r="F88" s="78"/>
      <c r="G88" s="63">
        <f>F88*100/G1</f>
        <v>0</v>
      </c>
      <c r="H88" s="63">
        <f>F88*100/F143</f>
        <v>0</v>
      </c>
      <c r="I88" s="26" t="str">
        <f t="shared" si="3"/>
        <v>  </v>
      </c>
      <c r="J88" s="27" t="str">
        <f t="shared" si="4"/>
        <v>  </v>
      </c>
      <c r="K88" s="26" t="str">
        <f t="shared" si="5"/>
        <v>  </v>
      </c>
    </row>
    <row r="89" spans="1:11" s="3" customFormat="1" ht="12.75">
      <c r="A89" s="25">
        <v>83</v>
      </c>
      <c r="B89" s="47" t="s">
        <v>61</v>
      </c>
      <c r="C89" s="80">
        <v>172</v>
      </c>
      <c r="D89" s="63">
        <f>C89*100/F1</f>
        <v>52.14444009907444</v>
      </c>
      <c r="E89" s="63">
        <f>C89*100/C143</f>
        <v>0.15631105900742479</v>
      </c>
      <c r="F89" s="78">
        <v>101</v>
      </c>
      <c r="G89" s="63">
        <f>F89*100/G1</f>
        <v>30.603742140746917</v>
      </c>
      <c r="H89" s="63">
        <f>F89*100/F143</f>
        <v>0.09802399161458131</v>
      </c>
      <c r="I89" s="26" t="str">
        <f t="shared" si="3"/>
        <v>-</v>
      </c>
      <c r="J89" s="27">
        <f t="shared" si="4"/>
        <v>41.3096735095826</v>
      </c>
      <c r="K89" s="26" t="str">
        <f t="shared" si="5"/>
        <v>%</v>
      </c>
    </row>
    <row r="90" spans="1:11" s="3" customFormat="1" ht="24">
      <c r="A90" s="25">
        <v>84</v>
      </c>
      <c r="B90" s="47" t="s">
        <v>62</v>
      </c>
      <c r="C90" s="80">
        <v>99</v>
      </c>
      <c r="D90" s="63">
        <f>C90*100/F1</f>
        <v>30.01336959190912</v>
      </c>
      <c r="E90" s="63">
        <f>C90*100/C143</f>
        <v>0.08996973745194799</v>
      </c>
      <c r="F90" s="78">
        <v>87</v>
      </c>
      <c r="G90" s="63">
        <f>F90*100/G1</f>
        <v>26.361639269752292</v>
      </c>
      <c r="H90" s="63">
        <f>F90*100/F143</f>
        <v>0.08443650762840173</v>
      </c>
      <c r="I90" s="26" t="str">
        <f t="shared" si="3"/>
        <v>-</v>
      </c>
      <c r="J90" s="27">
        <f t="shared" si="4"/>
        <v>12.167012140953503</v>
      </c>
      <c r="K90" s="26" t="str">
        <f t="shared" si="5"/>
        <v>%</v>
      </c>
    </row>
    <row r="91" spans="1:11" s="3" customFormat="1" ht="12.75">
      <c r="A91" s="25">
        <v>85</v>
      </c>
      <c r="B91" s="43" t="s">
        <v>132</v>
      </c>
      <c r="C91" s="80">
        <v>95</v>
      </c>
      <c r="D91" s="63">
        <f>C91*100/F1</f>
        <v>28.800708194256227</v>
      </c>
      <c r="E91" s="63">
        <f>C91*100/C143</f>
        <v>0.08633459654479857</v>
      </c>
      <c r="F91" s="78">
        <v>79</v>
      </c>
      <c r="G91" s="63">
        <f>F91*100/G1</f>
        <v>23.937580486326794</v>
      </c>
      <c r="H91" s="63">
        <f>F91*100/F143</f>
        <v>0.07667223106487053</v>
      </c>
      <c r="I91" s="26" t="str">
        <f t="shared" si="3"/>
        <v>-</v>
      </c>
      <c r="J91" s="27">
        <f t="shared" si="4"/>
        <v>16.88544488256471</v>
      </c>
      <c r="K91" s="26" t="str">
        <f t="shared" si="5"/>
        <v>%</v>
      </c>
    </row>
    <row r="92" spans="1:11" s="3" customFormat="1" ht="12.75">
      <c r="A92" s="25">
        <v>86</v>
      </c>
      <c r="B92" s="48" t="s">
        <v>63</v>
      </c>
      <c r="C92" s="80">
        <v>31</v>
      </c>
      <c r="D92" s="63">
        <f>C92*100/F1</f>
        <v>9.398125831809928</v>
      </c>
      <c r="E92" s="63">
        <f>C92*100/C143</f>
        <v>0.028172342030407953</v>
      </c>
      <c r="F92" s="78">
        <v>22</v>
      </c>
      <c r="G92" s="63">
        <f>F92*100/G1</f>
        <v>6.6661616544201205</v>
      </c>
      <c r="H92" s="63">
        <f>F92*100/F143</f>
        <v>0.02135176054971078</v>
      </c>
      <c r="I92" s="26" t="str">
        <f t="shared" si="3"/>
        <v>-</v>
      </c>
      <c r="J92" s="27">
        <f t="shared" si="4"/>
        <v>29.06924450982452</v>
      </c>
      <c r="K92" s="26" t="str">
        <f t="shared" si="5"/>
        <v>%</v>
      </c>
    </row>
    <row r="93" spans="1:11" s="3" customFormat="1" ht="24">
      <c r="A93" s="25">
        <v>87</v>
      </c>
      <c r="B93" s="47" t="s">
        <v>104</v>
      </c>
      <c r="C93" s="80">
        <v>25</v>
      </c>
      <c r="D93" s="63">
        <f>C93*100/F1</f>
        <v>7.579133735330586</v>
      </c>
      <c r="E93" s="63">
        <f>C93*100/C143</f>
        <v>0.022719630669683834</v>
      </c>
      <c r="F93" s="78">
        <v>15</v>
      </c>
      <c r="G93" s="63">
        <f>F93*100/G1</f>
        <v>4.545110218922809</v>
      </c>
      <c r="H93" s="63">
        <f>F93*100/F143</f>
        <v>0.014558018556620986</v>
      </c>
      <c r="I93" s="26" t="str">
        <f t="shared" si="3"/>
        <v>-</v>
      </c>
      <c r="J93" s="27">
        <f t="shared" si="4"/>
        <v>40.03127035830619</v>
      </c>
      <c r="K93" s="26" t="str">
        <f t="shared" si="5"/>
        <v>%</v>
      </c>
    </row>
    <row r="94" spans="1:11" s="3" customFormat="1" ht="12.75">
      <c r="A94" s="25">
        <v>88</v>
      </c>
      <c r="B94" s="47" t="s">
        <v>105</v>
      </c>
      <c r="C94" s="80">
        <v>29</v>
      </c>
      <c r="D94" s="63">
        <f>C94*100/F1</f>
        <v>8.79179513298348</v>
      </c>
      <c r="E94" s="63">
        <f>C94*100/C143</f>
        <v>0.026354771576833247</v>
      </c>
      <c r="F94" s="78">
        <v>31</v>
      </c>
      <c r="G94" s="63">
        <f>F94*100/G1</f>
        <v>9.393227785773806</v>
      </c>
      <c r="H94" s="63">
        <f>F94*100/F143</f>
        <v>0.030086571683683373</v>
      </c>
      <c r="I94" s="26" t="str">
        <f t="shared" si="3"/>
        <v>+</v>
      </c>
      <c r="J94" s="27">
        <f t="shared" si="4"/>
        <v>6.840840166236115</v>
      </c>
      <c r="K94" s="26" t="str">
        <f t="shared" si="5"/>
        <v>%</v>
      </c>
    </row>
    <row r="95" spans="1:11" s="3" customFormat="1" ht="24">
      <c r="A95" s="25">
        <v>89</v>
      </c>
      <c r="B95" s="47" t="s">
        <v>133</v>
      </c>
      <c r="C95" s="80">
        <v>115</v>
      </c>
      <c r="D95" s="63">
        <f>C95*100/F1</f>
        <v>34.864015182520696</v>
      </c>
      <c r="E95" s="63">
        <f>C95*100/C143</f>
        <v>0.10451030108054564</v>
      </c>
      <c r="F95" s="78">
        <v>118</v>
      </c>
      <c r="G95" s="63">
        <f>F95*100/G1</f>
        <v>35.7548670555261</v>
      </c>
      <c r="H95" s="63">
        <f>F95*100/F143</f>
        <v>0.1145230793120851</v>
      </c>
      <c r="I95" s="26" t="str">
        <f t="shared" si="3"/>
        <v>+</v>
      </c>
      <c r="J95" s="27">
        <f t="shared" si="4"/>
        <v>2.5552188075343576</v>
      </c>
      <c r="K95" s="26" t="str">
        <f t="shared" si="5"/>
        <v>%</v>
      </c>
    </row>
    <row r="96" spans="1:11" s="3" customFormat="1" ht="36">
      <c r="A96" s="25">
        <v>90</v>
      </c>
      <c r="B96" s="47" t="s">
        <v>64</v>
      </c>
      <c r="C96" s="80">
        <v>102578</v>
      </c>
      <c r="D96" s="63">
        <f>C96*100/F1</f>
        <v>31098.095212109634</v>
      </c>
      <c r="E96" s="63">
        <f>C96*100/C143</f>
        <v>93.22137099339314</v>
      </c>
      <c r="F96" s="78">
        <v>95234</v>
      </c>
      <c r="G96" s="63">
        <f>F96*100/G1</f>
        <v>28856.60177259299</v>
      </c>
      <c r="H96" s="63">
        <f>F96*100/F143</f>
        <v>92.4278892814162</v>
      </c>
      <c r="I96" s="26" t="str">
        <f t="shared" si="3"/>
        <v>-</v>
      </c>
      <c r="J96" s="27">
        <f t="shared" si="4"/>
        <v>7.207815862123303</v>
      </c>
      <c r="K96" s="26" t="str">
        <f t="shared" si="5"/>
        <v>%</v>
      </c>
    </row>
    <row r="97" spans="1:11" s="3" customFormat="1" ht="12.75">
      <c r="A97" s="25">
        <v>91</v>
      </c>
      <c r="B97" s="47" t="s">
        <v>21</v>
      </c>
      <c r="C97" s="80">
        <v>279</v>
      </c>
      <c r="D97" s="63">
        <f>C97*100/F1</f>
        <v>84.58313248628934</v>
      </c>
      <c r="E97" s="63">
        <f>C97*100/C143</f>
        <v>0.25355107827367157</v>
      </c>
      <c r="F97" s="78">
        <v>330</v>
      </c>
      <c r="G97" s="63">
        <f>F97*100/G1</f>
        <v>99.9924248163018</v>
      </c>
      <c r="H97" s="63">
        <f>F97*100/F143</f>
        <v>0.3202764082456617</v>
      </c>
      <c r="I97" s="26" t="str">
        <f t="shared" si="3"/>
        <v>+</v>
      </c>
      <c r="J97" s="27">
        <f t="shared" si="4"/>
        <v>18.217925816959145</v>
      </c>
      <c r="K97" s="26" t="str">
        <f t="shared" si="5"/>
        <v>%</v>
      </c>
    </row>
    <row r="98" spans="1:11" s="3" customFormat="1" ht="12.75">
      <c r="A98" s="25">
        <v>92</v>
      </c>
      <c r="B98" s="51" t="s">
        <v>108</v>
      </c>
      <c r="C98" s="80">
        <v>1940</v>
      </c>
      <c r="D98" s="63">
        <f>C98*100/F1</f>
        <v>588.1407778616535</v>
      </c>
      <c r="E98" s="63">
        <f>C98*100/C143</f>
        <v>1.7630433399674654</v>
      </c>
      <c r="F98" s="78">
        <v>1858</v>
      </c>
      <c r="G98" s="63">
        <f>F98*100/G1</f>
        <v>562.987652450572</v>
      </c>
      <c r="H98" s="63">
        <f>F98*100/F143</f>
        <v>1.8032532318801195</v>
      </c>
      <c r="I98" s="26" t="str">
        <f t="shared" si="3"/>
        <v>-</v>
      </c>
      <c r="J98" s="27">
        <f t="shared" si="4"/>
        <v>4.276718492897668</v>
      </c>
      <c r="K98" s="26" t="str">
        <f t="shared" si="5"/>
        <v>%</v>
      </c>
    </row>
    <row r="99" spans="1:11" s="3" customFormat="1" ht="12.75">
      <c r="A99" s="25">
        <v>93</v>
      </c>
      <c r="B99" s="50" t="s">
        <v>134</v>
      </c>
      <c r="C99" s="80"/>
      <c r="D99" s="63">
        <f>C99*100/F1</f>
        <v>0</v>
      </c>
      <c r="E99" s="63">
        <f>C99*100/C143</f>
        <v>0</v>
      </c>
      <c r="F99" s="78"/>
      <c r="G99" s="63">
        <f>F99*100/G1</f>
        <v>0</v>
      </c>
      <c r="H99" s="63">
        <f>F99*100/F143</f>
        <v>0</v>
      </c>
      <c r="I99" s="26" t="str">
        <f t="shared" si="3"/>
        <v>  </v>
      </c>
      <c r="J99" s="27" t="str">
        <f t="shared" si="4"/>
        <v>  </v>
      </c>
      <c r="K99" s="26" t="str">
        <f t="shared" si="5"/>
        <v>  </v>
      </c>
    </row>
    <row r="100" spans="1:11" s="3" customFormat="1" ht="12.75">
      <c r="A100" s="25">
        <v>94</v>
      </c>
      <c r="B100" s="49" t="s">
        <v>109</v>
      </c>
      <c r="C100" s="80">
        <v>659</v>
      </c>
      <c r="D100" s="63">
        <f>C100*100/F1</f>
        <v>199.78596526331427</v>
      </c>
      <c r="E100" s="63">
        <f>C100*100/C143</f>
        <v>0.5988894644528658</v>
      </c>
      <c r="F100" s="78">
        <v>3</v>
      </c>
      <c r="G100" s="63">
        <f>F100*100/G1</f>
        <v>0.9090220437845619</v>
      </c>
      <c r="H100" s="63">
        <f>F100*100/F143</f>
        <v>0.0029116037113241975</v>
      </c>
      <c r="I100" s="26" t="str">
        <f aca="true" t="shared" si="6" ref="I100:I106">IF(NOT(AND(D100=0,G100=0)),IF(D100&gt;G100,"-","+"),"  ")</f>
        <v>-</v>
      </c>
      <c r="J100" s="27">
        <f aca="true" t="shared" si="7" ref="J100:J106">IF(AND(D100&gt;0,G100&gt;0),(ABS(G100-D100)/D100*100),IF(G100&gt;0,F100,IF(D100&gt;0,C100,"  ")))</f>
        <v>99.54500205127698</v>
      </c>
      <c r="K100" s="26" t="str">
        <f aca="true" t="shared" si="8" ref="K100:K106">IF(AND(D100&gt;0,G100&gt;0),"%",IF(OR(G100&gt;0,D100),"сл","  "))</f>
        <v>%</v>
      </c>
    </row>
    <row r="101" spans="1:11" s="3" customFormat="1" ht="12.75">
      <c r="A101" s="25">
        <v>95</v>
      </c>
      <c r="B101" s="50" t="s">
        <v>135</v>
      </c>
      <c r="C101" s="80"/>
      <c r="D101" s="63">
        <f>C101*100/F1</f>
        <v>0</v>
      </c>
      <c r="E101" s="63">
        <f>C101*100/C143</f>
        <v>0</v>
      </c>
      <c r="F101" s="78"/>
      <c r="G101" s="63">
        <f>F101*100/G1</f>
        <v>0</v>
      </c>
      <c r="H101" s="63">
        <f>F101*100/F143</f>
        <v>0</v>
      </c>
      <c r="I101" s="26" t="str">
        <f t="shared" si="6"/>
        <v>  </v>
      </c>
      <c r="J101" s="27" t="str">
        <f t="shared" si="7"/>
        <v>  </v>
      </c>
      <c r="K101" s="26" t="str">
        <f t="shared" si="8"/>
        <v>  </v>
      </c>
    </row>
    <row r="102" spans="1:11" s="3" customFormat="1" ht="12.75">
      <c r="A102" s="25">
        <v>96</v>
      </c>
      <c r="B102" s="52" t="s">
        <v>136</v>
      </c>
      <c r="C102" s="82"/>
      <c r="D102" s="63">
        <f>C102*100/F1</f>
        <v>0</v>
      </c>
      <c r="E102" s="63">
        <f>C102*100/C143</f>
        <v>0</v>
      </c>
      <c r="F102" s="78">
        <v>4</v>
      </c>
      <c r="G102" s="63">
        <f>F102*100/G1</f>
        <v>1.2120293917127491</v>
      </c>
      <c r="H102" s="63">
        <f>F102*100/F143</f>
        <v>0.0038821382817655964</v>
      </c>
      <c r="I102" s="26" t="str">
        <f t="shared" si="6"/>
        <v>+</v>
      </c>
      <c r="J102" s="27">
        <f t="shared" si="7"/>
        <v>4</v>
      </c>
      <c r="K102" s="26" t="str">
        <f t="shared" si="8"/>
        <v>сл</v>
      </c>
    </row>
    <row r="103" spans="1:11" s="3" customFormat="1" ht="12.75">
      <c r="A103" s="25">
        <v>97</v>
      </c>
      <c r="B103" s="50" t="s">
        <v>137</v>
      </c>
      <c r="C103" s="82"/>
      <c r="D103" s="63">
        <f>C103*100/F1</f>
        <v>0</v>
      </c>
      <c r="E103" s="63">
        <f>C103*100/C143</f>
        <v>0</v>
      </c>
      <c r="F103" s="78"/>
      <c r="G103" s="63">
        <f>F103*100/G1</f>
        <v>0</v>
      </c>
      <c r="H103" s="63">
        <f>F103*100/F143</f>
        <v>0</v>
      </c>
      <c r="I103" s="26" t="str">
        <f t="shared" si="6"/>
        <v>  </v>
      </c>
      <c r="J103" s="27" t="str">
        <f t="shared" si="7"/>
        <v>  </v>
      </c>
      <c r="K103" s="26" t="str">
        <f t="shared" si="8"/>
        <v>  </v>
      </c>
    </row>
    <row r="104" spans="1:11" s="3" customFormat="1" ht="12.75">
      <c r="A104" s="25">
        <v>98</v>
      </c>
      <c r="B104" s="47" t="s">
        <v>110</v>
      </c>
      <c r="C104" s="80">
        <v>15</v>
      </c>
      <c r="D104" s="63">
        <f>C104*100/F1</f>
        <v>4.547480241198352</v>
      </c>
      <c r="E104" s="63">
        <f>C104*100/C143</f>
        <v>0.013631778401810301</v>
      </c>
      <c r="F104" s="78">
        <v>3</v>
      </c>
      <c r="G104" s="63">
        <f>F104*100/G1</f>
        <v>0.9090220437845619</v>
      </c>
      <c r="H104" s="63">
        <f>F104*100/F143</f>
        <v>0.0029116037113241975</v>
      </c>
      <c r="I104" s="26" t="str">
        <f t="shared" si="6"/>
        <v>-</v>
      </c>
      <c r="J104" s="27">
        <f t="shared" si="7"/>
        <v>80.01042345276873</v>
      </c>
      <c r="K104" s="26" t="str">
        <f t="shared" si="8"/>
        <v>%</v>
      </c>
    </row>
    <row r="105" spans="1:11" s="3" customFormat="1" ht="12.75">
      <c r="A105" s="25">
        <v>99</v>
      </c>
      <c r="B105" s="47" t="s">
        <v>66</v>
      </c>
      <c r="C105" s="80"/>
      <c r="D105" s="63">
        <f>C105*100/F1</f>
        <v>0</v>
      </c>
      <c r="E105" s="63">
        <f>C105*100/C143</f>
        <v>0</v>
      </c>
      <c r="F105" s="78"/>
      <c r="G105" s="63">
        <f>F105*100/G1</f>
        <v>0</v>
      </c>
      <c r="H105" s="63">
        <f>F105*100/F143</f>
        <v>0</v>
      </c>
      <c r="I105" s="26" t="str">
        <f>IF(NOT(AND(D105=0,G105=0)),IF(D105&gt;G105,"-","+"),"  ")</f>
        <v>  </v>
      </c>
      <c r="J105" s="27" t="str">
        <f>IF(AND(D105&gt;0,G105&gt;0),(ABS(G105-D105)/D105*100),IF(G105&gt;0,F105,IF(D105&gt;0,C105,"  ")))</f>
        <v>  </v>
      </c>
      <c r="K105" s="26" t="str">
        <f>IF(AND(D105&gt;0,G105&gt;0),"%",IF(OR(G105&gt;0,D105),"сл","  "))</f>
        <v>  </v>
      </c>
    </row>
    <row r="106" spans="1:11" s="3" customFormat="1" ht="12.75">
      <c r="A106" s="25">
        <v>100</v>
      </c>
      <c r="B106" s="47" t="s">
        <v>67</v>
      </c>
      <c r="C106" s="80">
        <v>61</v>
      </c>
      <c r="D106" s="63">
        <f>C106*100/$F$1</f>
        <v>18.493086314206632</v>
      </c>
      <c r="E106" s="63">
        <f>C106*100/$C$143</f>
        <v>0.05543589883402855</v>
      </c>
      <c r="F106" s="78">
        <v>106</v>
      </c>
      <c r="G106" s="63">
        <f>F106*100/$G$1</f>
        <v>32.11877888038785</v>
      </c>
      <c r="H106" s="63">
        <f>F106*100/$F$143</f>
        <v>0.10287666446678831</v>
      </c>
      <c r="I106" s="26" t="str">
        <f t="shared" si="6"/>
        <v>+</v>
      </c>
      <c r="J106" s="27">
        <f t="shared" si="7"/>
        <v>73.67992737758317</v>
      </c>
      <c r="K106" s="26" t="str">
        <f t="shared" si="8"/>
        <v>%</v>
      </c>
    </row>
    <row r="107" spans="1:11" s="3" customFormat="1" ht="12.75">
      <c r="A107" s="25">
        <v>101</v>
      </c>
      <c r="B107" s="47" t="s">
        <v>68</v>
      </c>
      <c r="C107" s="80">
        <v>11</v>
      </c>
      <c r="D107" s="63">
        <f>C107*100/$F$1</f>
        <v>3.334818843545458</v>
      </c>
      <c r="E107" s="63">
        <f>C107*100/$C$143</f>
        <v>0.009996637494660886</v>
      </c>
      <c r="F107" s="78">
        <v>9</v>
      </c>
      <c r="G107" s="63">
        <f>F107*100/$G$1</f>
        <v>2.7270661313536855</v>
      </c>
      <c r="H107" s="63">
        <f>F107*100/$F$143</f>
        <v>0.008734811133972592</v>
      </c>
      <c r="I107" s="26" t="str">
        <f>IF(NOT(AND(D107=0,G107=0)),IF(D107&gt;G107,"-","+"),"  ")</f>
        <v>-</v>
      </c>
      <c r="J107" s="27">
        <f>IF(AND(D107&gt;0,G107&gt;0),(ABS(G107-D107)/D107*100),IF(G107&gt;0,F107,IF(D107&gt;0,C107,"  ")))</f>
        <v>18.224459579508437</v>
      </c>
      <c r="K107" s="26" t="str">
        <f>IF(AND(D107&gt;0,G107&gt;0),"%",IF(OR(G107&gt;0,D107),"сл","  "))</f>
        <v>%</v>
      </c>
    </row>
    <row r="108" spans="1:11" s="3" customFormat="1" ht="12.75">
      <c r="A108" s="25">
        <v>102</v>
      </c>
      <c r="B108" s="47" t="s">
        <v>69</v>
      </c>
      <c r="C108" s="80"/>
      <c r="D108" s="63">
        <f>C108*100/$F$1</f>
        <v>0</v>
      </c>
      <c r="E108" s="63">
        <f>C108*100/$C$143</f>
        <v>0</v>
      </c>
      <c r="F108" s="78"/>
      <c r="G108" s="63">
        <f>F108*100/$G$1</f>
        <v>0</v>
      </c>
      <c r="H108" s="63">
        <f>F108*100/$F$143</f>
        <v>0</v>
      </c>
      <c r="I108" s="26" t="str">
        <f>IF(NOT(AND(D108=0,G108=0)),IF(D108&gt;G108,"-","+"),"  ")</f>
        <v>  </v>
      </c>
      <c r="J108" s="27" t="str">
        <f>IF(AND(D108&gt;0,G108&gt;0),(ABS(G108-D108)/D108*100),IF(G108&gt;0,F108,IF(D108&gt;0,C108,"  ")))</f>
        <v>  </v>
      </c>
      <c r="K108" s="26" t="str">
        <f>IF(AND(D108&gt;0,G108&gt;0),"%",IF(OR(G108&gt;0,D108),"сл","  "))</f>
        <v>  </v>
      </c>
    </row>
    <row r="109" spans="1:11" s="3" customFormat="1" ht="12.75">
      <c r="A109" s="25">
        <v>103</v>
      </c>
      <c r="B109" s="47" t="s">
        <v>22</v>
      </c>
      <c r="C109" s="80"/>
      <c r="D109" s="63">
        <f>C109*100/$F$1</f>
        <v>0</v>
      </c>
      <c r="E109" s="63">
        <f>C109*100/$C$143</f>
        <v>0</v>
      </c>
      <c r="F109" s="78"/>
      <c r="G109" s="63">
        <f>F109*100/$G$1</f>
        <v>0</v>
      </c>
      <c r="H109" s="63">
        <f>F109*100/$F$143</f>
        <v>0</v>
      </c>
      <c r="I109" s="26" t="str">
        <f>IF(NOT(AND(D109=0,G109=0)),IF(D109&gt;G109,"-","+"),"  ")</f>
        <v>  </v>
      </c>
      <c r="J109" s="27" t="str">
        <f>IF(AND(D109&gt;0,G109&gt;0),(ABS(G109-D109)/D109*100),IF(G109&gt;0,F109,IF(D109&gt;0,C109,"  ")))</f>
        <v>  </v>
      </c>
      <c r="K109" s="26" t="str">
        <f>IF(AND(D109&gt;0,G109&gt;0),"%",IF(OR(G109&gt;0,D109),"сл","  "))</f>
        <v>  </v>
      </c>
    </row>
    <row r="110" spans="1:11" s="3" customFormat="1" ht="14.25" customHeight="1">
      <c r="A110" s="18"/>
      <c r="B110" s="20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2" ht="17.25">
      <c r="A111" s="68" t="s">
        <v>23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12" t="str">
        <f>IF(D111&gt;0,IF((ABS(D111-G111)/E111)&gt;1.5,"раз","%"),"   ")</f>
        <v>   </v>
      </c>
      <c r="L111" s="5"/>
    </row>
    <row r="112" spans="1:12" ht="14.25" thickBot="1">
      <c r="A112" s="10"/>
      <c r="B112" s="9"/>
      <c r="C112" s="9"/>
      <c r="D112" s="9"/>
      <c r="E112" s="9"/>
      <c r="F112" s="9"/>
      <c r="G112" s="9"/>
      <c r="H112" s="9"/>
      <c r="I112" s="9"/>
      <c r="J112" s="9"/>
      <c r="K112" s="9" t="str">
        <f>IF(D112&gt;0,IF((ABS(D112-G112)/E112)&gt;1.5,"раз","%"),"   ")</f>
        <v>   </v>
      </c>
      <c r="L112" s="5"/>
    </row>
    <row r="113" spans="1:11" ht="47.25" customHeight="1" thickBot="1">
      <c r="A113" s="23" t="s">
        <v>0</v>
      </c>
      <c r="B113" s="24" t="s">
        <v>1</v>
      </c>
      <c r="C113" s="45" t="s">
        <v>126</v>
      </c>
      <c r="D113" s="8" t="s">
        <v>2</v>
      </c>
      <c r="E113" s="46" t="s">
        <v>125</v>
      </c>
      <c r="F113" s="45" t="s">
        <v>127</v>
      </c>
      <c r="G113" s="8" t="s">
        <v>2</v>
      </c>
      <c r="H113" s="8" t="s">
        <v>125</v>
      </c>
      <c r="I113" s="74" t="s">
        <v>3</v>
      </c>
      <c r="J113" s="75"/>
      <c r="K113" s="76"/>
    </row>
    <row r="114" spans="1:11" ht="15">
      <c r="A114" s="53">
        <v>1</v>
      </c>
      <c r="B114" s="54" t="s">
        <v>70</v>
      </c>
      <c r="C114" s="84"/>
      <c r="D114" s="65">
        <f>C114*100/F1</f>
        <v>0</v>
      </c>
      <c r="E114" s="65">
        <f>C114*100/C143</f>
        <v>0</v>
      </c>
      <c r="F114" s="83"/>
      <c r="G114" s="65">
        <f>F114*100/F1</f>
        <v>0</v>
      </c>
      <c r="H114" s="65">
        <f>F114*100/F143</f>
        <v>0</v>
      </c>
      <c r="I114" s="29" t="str">
        <f>IF(NOT(AND(D114=0,G114=0)),IF(D114&gt;G114,"-","+"),"  ")</f>
        <v>  </v>
      </c>
      <c r="J114" s="30" t="str">
        <f>IF(AND(D114&gt;0,G114&gt;0),(ABS(G114-D114)/D114*100),IF(G114&gt;0,F114,IF(D114&gt;0,C114,"  ")))</f>
        <v>  </v>
      </c>
      <c r="K114" s="29" t="str">
        <f>IF(AND(D114&gt;0,G114&gt;0),"%",IF(OR(G114&gt;0,D114),"сл","  "))</f>
        <v>  </v>
      </c>
    </row>
    <row r="115" spans="1:11" ht="26.25" customHeight="1">
      <c r="A115" s="55">
        <v>2</v>
      </c>
      <c r="B115" s="56" t="s">
        <v>138</v>
      </c>
      <c r="C115" s="84"/>
      <c r="D115" s="66">
        <f>C115*100/F1</f>
        <v>0</v>
      </c>
      <c r="E115" s="66">
        <f>C115*100/C143</f>
        <v>0</v>
      </c>
      <c r="F115" s="83"/>
      <c r="G115" s="66">
        <f>F115*100/F1</f>
        <v>0</v>
      </c>
      <c r="H115" s="66">
        <f>F115*100/F143</f>
        <v>0</v>
      </c>
      <c r="I115" s="31" t="str">
        <f>IF(NOT(AND(D115=0,G115=0)),IF(D115&gt;G115,"-","+"),"  ")</f>
        <v>  </v>
      </c>
      <c r="J115" s="32" t="str">
        <f>IF(AND(D115&gt;0,G115&gt;0),(ABS(G115-D115)/D115*100),IF(G115&gt;0,F115,IF(D115&gt;0,C115,"  ")))</f>
        <v>  </v>
      </c>
      <c r="K115" s="31" t="str">
        <f>IF(AND(D115&gt;0,G115&gt;0),"%",IF(OR(G115&gt;0,D115),"сл","  "))</f>
        <v>  </v>
      </c>
    </row>
    <row r="116" spans="1:11" ht="18.75" customHeight="1">
      <c r="A116" s="55">
        <v>3</v>
      </c>
      <c r="B116" s="54" t="s">
        <v>119</v>
      </c>
      <c r="C116" s="84"/>
      <c r="D116" s="66">
        <f>C116*100/F1</f>
        <v>0</v>
      </c>
      <c r="E116" s="66">
        <f>C116*100/C143</f>
        <v>0</v>
      </c>
      <c r="F116" s="83"/>
      <c r="G116" s="66">
        <f>F116*100/F1</f>
        <v>0</v>
      </c>
      <c r="H116" s="66">
        <f>F116*100/F143</f>
        <v>0</v>
      </c>
      <c r="I116" s="31" t="str">
        <f>IF(NOT(AND(D116=0,G116=0)),IF(D116&gt;G116,"-","+"),"  ")</f>
        <v>  </v>
      </c>
      <c r="J116" s="32" t="str">
        <f>IF(AND(D116&gt;0,G116&gt;0),(ABS(G116-D116)/D116*100),IF(G116&gt;0,F116,IF(D116&gt;0,C116,"  ")))</f>
        <v>  </v>
      </c>
      <c r="K116" s="31" t="str">
        <f>IF(AND(D116&gt;0,G116&gt;0),"%",IF(OR(G116&gt;0,D116),"сл","  "))</f>
        <v>  </v>
      </c>
    </row>
    <row r="117" spans="1:11" ht="15">
      <c r="A117" s="57">
        <v>4</v>
      </c>
      <c r="B117" s="19" t="s">
        <v>24</v>
      </c>
      <c r="C117" s="84">
        <v>107</v>
      </c>
      <c r="D117" s="63">
        <f>C117*100/F1</f>
        <v>32.43869238721491</v>
      </c>
      <c r="E117" s="63">
        <f>C117*100/C143</f>
        <v>0.09724001926624681</v>
      </c>
      <c r="F117" s="83">
        <v>120</v>
      </c>
      <c r="G117" s="63">
        <f>F117*100/G1</f>
        <v>36.36088175138247</v>
      </c>
      <c r="H117" s="63">
        <f>F117*100/F143</f>
        <v>0.11646414845296789</v>
      </c>
      <c r="I117" s="26" t="str">
        <f aca="true" t="shared" si="9" ref="I117:I136">IF(NOT(AND(D117=0,G117=0)),IF(D117&gt;G117,"-","+"),"  ")</f>
        <v>+</v>
      </c>
      <c r="J117" s="27">
        <f aca="true" t="shared" si="10" ref="J117:J136">IF(AND(D117&gt;0,G117&gt;0),(ABS(G117-D117)/D117*100),IF(G117&gt;0,F117,IF(D117&gt;0,C117,"  ")))</f>
        <v>12.091083442418354</v>
      </c>
      <c r="K117" s="26" t="str">
        <f aca="true" t="shared" si="11" ref="K117:K136">IF(AND(D117&gt;0,G117&gt;0),"%",IF(OR(G117&gt;0,D117),"сл","  "))</f>
        <v>%</v>
      </c>
    </row>
    <row r="118" spans="1:11" ht="15">
      <c r="A118" s="57">
        <v>5</v>
      </c>
      <c r="B118" s="19" t="s">
        <v>71</v>
      </c>
      <c r="C118" s="84"/>
      <c r="D118" s="63">
        <f>C118*100/F1</f>
        <v>0</v>
      </c>
      <c r="E118" s="63">
        <f>C118*100/C143</f>
        <v>0</v>
      </c>
      <c r="F118" s="83"/>
      <c r="G118" s="63">
        <f>F118*100/G1</f>
        <v>0</v>
      </c>
      <c r="H118" s="63">
        <f>F118*100/F143</f>
        <v>0</v>
      </c>
      <c r="I118" s="26" t="str">
        <f t="shared" si="9"/>
        <v>  </v>
      </c>
      <c r="J118" s="27" t="str">
        <f t="shared" si="10"/>
        <v>  </v>
      </c>
      <c r="K118" s="26" t="str">
        <f t="shared" si="11"/>
        <v>  </v>
      </c>
    </row>
    <row r="119" spans="1:11" ht="15">
      <c r="A119" s="57">
        <v>6</v>
      </c>
      <c r="B119" s="19" t="s">
        <v>25</v>
      </c>
      <c r="C119" s="84"/>
      <c r="D119" s="63">
        <f>C119*100/F1</f>
        <v>0</v>
      </c>
      <c r="E119" s="63">
        <f>C119*100/C143</f>
        <v>0</v>
      </c>
      <c r="F119" s="83"/>
      <c r="G119" s="63">
        <f>F119*100/G1</f>
        <v>0</v>
      </c>
      <c r="H119" s="63">
        <f>F119*100/F143</f>
        <v>0</v>
      </c>
      <c r="I119" s="26" t="str">
        <f t="shared" si="9"/>
        <v>  </v>
      </c>
      <c r="J119" s="27" t="str">
        <f t="shared" si="10"/>
        <v>  </v>
      </c>
      <c r="K119" s="26" t="str">
        <f t="shared" si="11"/>
        <v>  </v>
      </c>
    </row>
    <row r="120" spans="1:11" ht="15">
      <c r="A120" s="57">
        <v>7</v>
      </c>
      <c r="B120" s="19" t="s">
        <v>106</v>
      </c>
      <c r="C120" s="84"/>
      <c r="D120" s="63">
        <f>C120*100/F1</f>
        <v>0</v>
      </c>
      <c r="E120" s="63">
        <f>C120*100/C143</f>
        <v>0</v>
      </c>
      <c r="F120" s="83"/>
      <c r="G120" s="63">
        <f>F120*100/G1</f>
        <v>0</v>
      </c>
      <c r="H120" s="63">
        <f>F120*100/F143</f>
        <v>0</v>
      </c>
      <c r="I120" s="26" t="str">
        <f t="shared" si="9"/>
        <v>  </v>
      </c>
      <c r="J120" s="27" t="str">
        <f t="shared" si="10"/>
        <v>  </v>
      </c>
      <c r="K120" s="26" t="str">
        <f t="shared" si="11"/>
        <v>  </v>
      </c>
    </row>
    <row r="121" spans="1:11" ht="19.5" customHeight="1">
      <c r="A121" s="57">
        <v>8</v>
      </c>
      <c r="B121" s="58" t="s">
        <v>139</v>
      </c>
      <c r="C121" s="87"/>
      <c r="D121" s="63">
        <f>C121*100/F1</f>
        <v>0</v>
      </c>
      <c r="E121" s="63">
        <f>C121*100/C143</f>
        <v>0</v>
      </c>
      <c r="F121" s="83"/>
      <c r="G121" s="63">
        <f>F121*100/G1</f>
        <v>0</v>
      </c>
      <c r="H121" s="63">
        <f>F121*100/F143</f>
        <v>0</v>
      </c>
      <c r="I121" s="26" t="str">
        <f t="shared" si="9"/>
        <v>  </v>
      </c>
      <c r="J121" s="27" t="str">
        <f t="shared" si="10"/>
        <v>  </v>
      </c>
      <c r="K121" s="26" t="str">
        <f t="shared" si="11"/>
        <v>  </v>
      </c>
    </row>
    <row r="122" spans="1:11" ht="15">
      <c r="A122" s="57">
        <v>9</v>
      </c>
      <c r="B122" s="19" t="s">
        <v>140</v>
      </c>
      <c r="C122" s="87"/>
      <c r="D122" s="63">
        <f>C122*100/F1</f>
        <v>0</v>
      </c>
      <c r="E122" s="63">
        <f>C122*100/C143</f>
        <v>0</v>
      </c>
      <c r="F122" s="83"/>
      <c r="G122" s="63">
        <f>F122*100/G1</f>
        <v>0</v>
      </c>
      <c r="H122" s="63">
        <f>F122*100/F143</f>
        <v>0</v>
      </c>
      <c r="I122" s="26" t="str">
        <f t="shared" si="9"/>
        <v>  </v>
      </c>
      <c r="J122" s="27" t="str">
        <f t="shared" si="10"/>
        <v>  </v>
      </c>
      <c r="K122" s="26" t="str">
        <f t="shared" si="11"/>
        <v>  </v>
      </c>
    </row>
    <row r="123" spans="1:11" ht="15">
      <c r="A123" s="57">
        <v>10</v>
      </c>
      <c r="B123" s="19" t="s">
        <v>141</v>
      </c>
      <c r="C123" s="87"/>
      <c r="D123" s="63">
        <f>C123*100/F1</f>
        <v>0</v>
      </c>
      <c r="E123" s="63">
        <f>C123*100/C143</f>
        <v>0</v>
      </c>
      <c r="F123" s="83"/>
      <c r="G123" s="63">
        <f>F123*100/G1</f>
        <v>0</v>
      </c>
      <c r="H123" s="63">
        <f>F123*100/F143</f>
        <v>0</v>
      </c>
      <c r="I123" s="26" t="str">
        <f t="shared" si="9"/>
        <v>  </v>
      </c>
      <c r="J123" s="27" t="str">
        <f t="shared" si="10"/>
        <v>  </v>
      </c>
      <c r="K123" s="26" t="str">
        <f t="shared" si="11"/>
        <v>  </v>
      </c>
    </row>
    <row r="124" spans="1:11" ht="15">
      <c r="A124" s="57">
        <v>11</v>
      </c>
      <c r="B124" s="19" t="s">
        <v>142</v>
      </c>
      <c r="C124" s="87"/>
      <c r="D124" s="63">
        <f>C124*100/F1</f>
        <v>0</v>
      </c>
      <c r="E124" s="63">
        <f>C124*100/C143</f>
        <v>0</v>
      </c>
      <c r="F124" s="83"/>
      <c r="G124" s="63">
        <f>F124*100/G1</f>
        <v>0</v>
      </c>
      <c r="H124" s="63">
        <f>F124*100/F143</f>
        <v>0</v>
      </c>
      <c r="I124" s="26" t="str">
        <f t="shared" si="9"/>
        <v>  </v>
      </c>
      <c r="J124" s="27" t="str">
        <f t="shared" si="10"/>
        <v>  </v>
      </c>
      <c r="K124" s="26" t="str">
        <f t="shared" si="11"/>
        <v>  </v>
      </c>
    </row>
    <row r="125" spans="1:11" ht="15">
      <c r="A125" s="57">
        <v>12</v>
      </c>
      <c r="B125" s="19" t="s">
        <v>72</v>
      </c>
      <c r="C125" s="84"/>
      <c r="D125" s="63">
        <f>C125*100/F1</f>
        <v>0</v>
      </c>
      <c r="E125" s="63">
        <f>C125*100/C143</f>
        <v>0</v>
      </c>
      <c r="F125" s="83"/>
      <c r="G125" s="63">
        <f>F125*100/G1</f>
        <v>0</v>
      </c>
      <c r="H125" s="63">
        <f>F125*100/F143</f>
        <v>0</v>
      </c>
      <c r="I125" s="26" t="str">
        <f t="shared" si="9"/>
        <v>  </v>
      </c>
      <c r="J125" s="27" t="str">
        <f t="shared" si="10"/>
        <v>  </v>
      </c>
      <c r="K125" s="26" t="str">
        <f t="shared" si="11"/>
        <v>  </v>
      </c>
    </row>
    <row r="126" spans="1:11" ht="15">
      <c r="A126" s="57">
        <v>13</v>
      </c>
      <c r="B126" s="19" t="s">
        <v>143</v>
      </c>
      <c r="C126" s="85"/>
      <c r="D126" s="63">
        <f>C126*100/F1</f>
        <v>0</v>
      </c>
      <c r="E126" s="63">
        <f>C126*100/C143</f>
        <v>0</v>
      </c>
      <c r="F126" s="83"/>
      <c r="G126" s="63">
        <f>F126*100/G1</f>
        <v>0</v>
      </c>
      <c r="H126" s="63">
        <f>F126*100/F143</f>
        <v>0</v>
      </c>
      <c r="I126" s="26" t="str">
        <f t="shared" si="9"/>
        <v>  </v>
      </c>
      <c r="J126" s="27" t="str">
        <f t="shared" si="10"/>
        <v>  </v>
      </c>
      <c r="K126" s="26" t="str">
        <f t="shared" si="11"/>
        <v>  </v>
      </c>
    </row>
    <row r="127" spans="1:11" ht="15">
      <c r="A127" s="57">
        <v>14</v>
      </c>
      <c r="B127" s="19" t="s">
        <v>26</v>
      </c>
      <c r="C127" s="84">
        <v>91</v>
      </c>
      <c r="D127" s="63">
        <f>C127*100/F1</f>
        <v>27.588046796603336</v>
      </c>
      <c r="E127" s="63">
        <f>C127*100/C143</f>
        <v>0.08269945563764916</v>
      </c>
      <c r="F127" s="83">
        <v>127</v>
      </c>
      <c r="G127" s="63">
        <f>F127*100/G1</f>
        <v>38.481933186879786</v>
      </c>
      <c r="H127" s="63">
        <f>F127*100/F143</f>
        <v>0.12325789044605769</v>
      </c>
      <c r="I127" s="26" t="str">
        <f t="shared" si="9"/>
        <v>+</v>
      </c>
      <c r="J127" s="27">
        <f t="shared" si="10"/>
        <v>39.4877044779325</v>
      </c>
      <c r="K127" s="26" t="str">
        <f t="shared" si="11"/>
        <v>%</v>
      </c>
    </row>
    <row r="128" spans="1:11" ht="15">
      <c r="A128" s="57">
        <v>15</v>
      </c>
      <c r="B128" s="19" t="s">
        <v>73</v>
      </c>
      <c r="C128" s="84"/>
      <c r="D128" s="63">
        <f>C128*100/F1</f>
        <v>0</v>
      </c>
      <c r="E128" s="63">
        <f>C128*100/C143</f>
        <v>0</v>
      </c>
      <c r="F128" s="83">
        <v>2</v>
      </c>
      <c r="G128" s="63">
        <f>F128*100/G1</f>
        <v>0.6060146958563746</v>
      </c>
      <c r="H128" s="63">
        <f>F128*100/F143</f>
        <v>0.0019410691408827982</v>
      </c>
      <c r="I128" s="26" t="str">
        <f t="shared" si="9"/>
        <v>+</v>
      </c>
      <c r="J128" s="27">
        <f t="shared" si="10"/>
        <v>2</v>
      </c>
      <c r="K128" s="26" t="str">
        <f t="shared" si="11"/>
        <v>сл</v>
      </c>
    </row>
    <row r="129" spans="1:11" ht="15">
      <c r="A129" s="57">
        <v>16</v>
      </c>
      <c r="B129" s="19" t="s">
        <v>74</v>
      </c>
      <c r="C129" s="84">
        <v>342</v>
      </c>
      <c r="D129" s="63">
        <f>C129*100/F1</f>
        <v>103.68254949932242</v>
      </c>
      <c r="E129" s="63">
        <f>C129*100/C143</f>
        <v>0.31080454756127485</v>
      </c>
      <c r="F129" s="83">
        <v>331</v>
      </c>
      <c r="G129" s="63">
        <f>F129*100/G1</f>
        <v>100.29543216423</v>
      </c>
      <c r="H129" s="63">
        <f>F129*100/F143</f>
        <v>0.3212469428161031</v>
      </c>
      <c r="I129" s="26" t="str">
        <f t="shared" si="9"/>
        <v>-</v>
      </c>
      <c r="J129" s="27">
        <f t="shared" si="10"/>
        <v>3.2668152465855034</v>
      </c>
      <c r="K129" s="26" t="str">
        <f t="shared" si="11"/>
        <v>%</v>
      </c>
    </row>
    <row r="130" spans="1:11" ht="15">
      <c r="A130" s="57">
        <v>17</v>
      </c>
      <c r="B130" s="19" t="s">
        <v>75</v>
      </c>
      <c r="C130" s="84"/>
      <c r="D130" s="63">
        <f>C130*100/F1</f>
        <v>0</v>
      </c>
      <c r="E130" s="63">
        <f>C130*100/C143</f>
        <v>0</v>
      </c>
      <c r="F130" s="83"/>
      <c r="G130" s="63">
        <f>F130*100/G1</f>
        <v>0</v>
      </c>
      <c r="H130" s="63">
        <f>F130*100/F143</f>
        <v>0</v>
      </c>
      <c r="I130" s="26" t="str">
        <f t="shared" si="9"/>
        <v>  </v>
      </c>
      <c r="J130" s="27" t="str">
        <f t="shared" si="10"/>
        <v>  </v>
      </c>
      <c r="K130" s="26" t="str">
        <f t="shared" si="11"/>
        <v>  </v>
      </c>
    </row>
    <row r="131" spans="1:11" ht="15">
      <c r="A131" s="57">
        <v>18</v>
      </c>
      <c r="B131" s="19" t="s">
        <v>27</v>
      </c>
      <c r="C131" s="84"/>
      <c r="D131" s="63">
        <f>C131*100/F1</f>
        <v>0</v>
      </c>
      <c r="E131" s="63">
        <f>C131*100/C143</f>
        <v>0</v>
      </c>
      <c r="F131" s="83">
        <v>2</v>
      </c>
      <c r="G131" s="63">
        <f>F131*100/G1</f>
        <v>0.6060146958563746</v>
      </c>
      <c r="H131" s="63">
        <f>F131*100/F143</f>
        <v>0.0019410691408827982</v>
      </c>
      <c r="I131" s="26" t="str">
        <f>IF(NOT(AND(D131=0,G131=0)),IF(D131&gt;G131,"-","+"),"  ")</f>
        <v>+</v>
      </c>
      <c r="J131" s="27">
        <f>IF(AND(D131&gt;0,G131&gt;0),(ABS(G131-D131)/D131*100),IF(G131&gt;0,F131,IF(D131&gt;0,C131,"  ")))</f>
        <v>2</v>
      </c>
      <c r="K131" s="26" t="str">
        <f>IF(AND(D131&gt;0,G131&gt;0),"%",IF(OR(G131&gt;0,D131),"сл","  "))</f>
        <v>сл</v>
      </c>
    </row>
    <row r="132" spans="1:11" ht="15">
      <c r="A132" s="57">
        <v>19</v>
      </c>
      <c r="B132" s="19" t="s">
        <v>28</v>
      </c>
      <c r="C132" s="84"/>
      <c r="D132" s="63">
        <f>C132*100/F1</f>
        <v>0</v>
      </c>
      <c r="E132" s="63">
        <f>C132*100/C143</f>
        <v>0</v>
      </c>
      <c r="F132" s="83"/>
      <c r="G132" s="63">
        <f>F132*100/G1</f>
        <v>0</v>
      </c>
      <c r="H132" s="63">
        <f>F132*100/F143</f>
        <v>0</v>
      </c>
      <c r="I132" s="26" t="str">
        <f>IF(NOT(AND(D132=0,G132=0)),IF(D132&gt;G132,"-","+"),"  ")</f>
        <v>  </v>
      </c>
      <c r="J132" s="27" t="str">
        <f>IF(AND(D132&gt;0,G132&gt;0),(ABS(G132-D132)/D132*100),IF(G132&gt;0,F132,IF(D132&gt;0,C132,"  ")))</f>
        <v>  </v>
      </c>
      <c r="K132" s="26" t="str">
        <f>IF(AND(D132&gt;0,G132&gt;0),"%",IF(OR(G132&gt;0,D132),"сл","  "))</f>
        <v>  </v>
      </c>
    </row>
    <row r="133" spans="1:11" ht="15">
      <c r="A133" s="57">
        <v>20</v>
      </c>
      <c r="B133" s="19" t="s">
        <v>29</v>
      </c>
      <c r="C133" s="84"/>
      <c r="D133" s="63">
        <f>C133*100/F1</f>
        <v>0</v>
      </c>
      <c r="E133" s="63">
        <f>C133*100/C143</f>
        <v>0</v>
      </c>
      <c r="F133" s="83"/>
      <c r="G133" s="63">
        <f>F133*100/G1</f>
        <v>0</v>
      </c>
      <c r="H133" s="63">
        <f>F133*100/F143</f>
        <v>0</v>
      </c>
      <c r="I133" s="26" t="str">
        <f>IF(NOT(AND(D133=0,G133=0)),IF(D133&gt;G133,"-","+"),"  ")</f>
        <v>  </v>
      </c>
      <c r="J133" s="27" t="str">
        <f>IF(AND(D133&gt;0,G133&gt;0),(ABS(G133-D133)/D133*100),IF(G133&gt;0,F133,IF(D133&gt;0,C133,"  ")))</f>
        <v>  </v>
      </c>
      <c r="K133" s="26" t="str">
        <f>IF(AND(D133&gt;0,G133&gt;0),"%",IF(OR(G133&gt;0,D133),"сл","  "))</f>
        <v>  </v>
      </c>
    </row>
    <row r="134" spans="1:11" ht="15">
      <c r="A134" s="57">
        <v>21</v>
      </c>
      <c r="B134" s="19" t="s">
        <v>30</v>
      </c>
      <c r="C134" s="84"/>
      <c r="D134" s="63">
        <f>C134*100/F1</f>
        <v>0</v>
      </c>
      <c r="E134" s="63">
        <f>C134*100/C143</f>
        <v>0</v>
      </c>
      <c r="F134" s="83"/>
      <c r="G134" s="63">
        <f>F134*100/G1</f>
        <v>0</v>
      </c>
      <c r="H134" s="63">
        <f>F134*100/F143</f>
        <v>0</v>
      </c>
      <c r="I134" s="26" t="str">
        <f>IF(NOT(AND(D134=0,G134=0)),IF(D134&gt;G134,"-","+"),"  ")</f>
        <v>  </v>
      </c>
      <c r="J134" s="27" t="str">
        <f>IF(AND(D134&gt;0,G134&gt;0),(ABS(G134-D134)/D134*100),IF(G134&gt;0,F134,IF(D134&gt;0,C134,"  ")))</f>
        <v>  </v>
      </c>
      <c r="K134" s="26" t="str">
        <f>IF(AND(D134&gt;0,G134&gt;0),"%",IF(OR(G134&gt;0,D134),"сл","  "))</f>
        <v>  </v>
      </c>
    </row>
    <row r="135" spans="1:11" ht="15">
      <c r="A135" s="57">
        <v>22</v>
      </c>
      <c r="B135" s="19" t="s">
        <v>31</v>
      </c>
      <c r="C135" s="86"/>
      <c r="D135" s="63">
        <f>C135*100/F1</f>
        <v>0</v>
      </c>
      <c r="E135" s="63">
        <f>C135*100/C143</f>
        <v>0</v>
      </c>
      <c r="F135" s="83"/>
      <c r="G135" s="63">
        <f>F135*100/G1</f>
        <v>0</v>
      </c>
      <c r="H135" s="63">
        <f>F135*100/F143</f>
        <v>0</v>
      </c>
      <c r="I135" s="26" t="str">
        <f t="shared" si="9"/>
        <v>  </v>
      </c>
      <c r="J135" s="27" t="str">
        <f t="shared" si="10"/>
        <v>  </v>
      </c>
      <c r="K135" s="26" t="str">
        <f t="shared" si="11"/>
        <v>  </v>
      </c>
    </row>
    <row r="136" spans="1:11" ht="15">
      <c r="A136" s="57">
        <v>23</v>
      </c>
      <c r="B136" s="19" t="s">
        <v>120</v>
      </c>
      <c r="C136" s="86"/>
      <c r="D136" s="63">
        <f aca="true" t="shared" si="12" ref="D136:D141">C136*100/$F$1</f>
        <v>0</v>
      </c>
      <c r="E136" s="63">
        <f aca="true" t="shared" si="13" ref="E136:E141">C136*100/$C$143</f>
        <v>0</v>
      </c>
      <c r="F136" s="83"/>
      <c r="G136" s="63">
        <f aca="true" t="shared" si="14" ref="G136:G141">F136*100/$G$1</f>
        <v>0</v>
      </c>
      <c r="H136" s="63">
        <f aca="true" t="shared" si="15" ref="H136:H141">F136*100/$F$143</f>
        <v>0</v>
      </c>
      <c r="I136" s="26" t="str">
        <f t="shared" si="9"/>
        <v>  </v>
      </c>
      <c r="J136" s="27" t="str">
        <f t="shared" si="10"/>
        <v>  </v>
      </c>
      <c r="K136" s="26" t="str">
        <f t="shared" si="11"/>
        <v>  </v>
      </c>
    </row>
    <row r="137" spans="1:11" ht="15">
      <c r="A137" s="57">
        <v>24</v>
      </c>
      <c r="B137" s="19" t="s">
        <v>32</v>
      </c>
      <c r="C137" s="86"/>
      <c r="D137" s="63">
        <f t="shared" si="12"/>
        <v>0</v>
      </c>
      <c r="E137" s="63">
        <f t="shared" si="13"/>
        <v>0</v>
      </c>
      <c r="F137" s="83"/>
      <c r="G137" s="63">
        <f t="shared" si="14"/>
        <v>0</v>
      </c>
      <c r="H137" s="63">
        <f t="shared" si="15"/>
        <v>0</v>
      </c>
      <c r="I137" s="26" t="str">
        <f aca="true" t="shared" si="16" ref="I137:I143">IF(NOT(AND(D137=0,G137=0)),IF(D137&gt;G137,"-","+"),"  ")</f>
        <v>  </v>
      </c>
      <c r="J137" s="27" t="str">
        <f aca="true" t="shared" si="17" ref="J137:J143">IF(AND(D137&gt;0,G137&gt;0),(ABS(G137-D137)/D137*100),IF(G137&gt;0,F137,IF(D137&gt;0,C137,"  ")))</f>
        <v>  </v>
      </c>
      <c r="K137" s="26" t="str">
        <f aca="true" t="shared" si="18" ref="K137:K143">IF(AND(D137&gt;0,G137&gt;0),"%",IF(OR(G137&gt;0,D137),"сл","  "))</f>
        <v>  </v>
      </c>
    </row>
    <row r="138" spans="1:11" ht="15">
      <c r="A138" s="57">
        <v>25</v>
      </c>
      <c r="B138" s="19" t="s">
        <v>121</v>
      </c>
      <c r="C138" s="86">
        <v>2</v>
      </c>
      <c r="D138" s="63">
        <f t="shared" si="12"/>
        <v>0.606330698826447</v>
      </c>
      <c r="E138" s="63">
        <f t="shared" si="13"/>
        <v>0.0018175704535747068</v>
      </c>
      <c r="F138" s="83"/>
      <c r="G138" s="63">
        <f t="shared" si="14"/>
        <v>0</v>
      </c>
      <c r="H138" s="63">
        <f t="shared" si="15"/>
        <v>0</v>
      </c>
      <c r="I138" s="26" t="str">
        <f t="shared" si="16"/>
        <v>-</v>
      </c>
      <c r="J138" s="27">
        <f t="shared" si="17"/>
        <v>2</v>
      </c>
      <c r="K138" s="26" t="str">
        <f t="shared" si="18"/>
        <v>сл</v>
      </c>
    </row>
    <row r="139" spans="1:11" ht="15">
      <c r="A139" s="57">
        <v>26</v>
      </c>
      <c r="B139" s="19" t="s">
        <v>33</v>
      </c>
      <c r="C139" s="86"/>
      <c r="D139" s="63">
        <f t="shared" si="12"/>
        <v>0</v>
      </c>
      <c r="E139" s="63">
        <f t="shared" si="13"/>
        <v>0</v>
      </c>
      <c r="F139" s="83"/>
      <c r="G139" s="63">
        <f t="shared" si="14"/>
        <v>0</v>
      </c>
      <c r="H139" s="63">
        <f t="shared" si="15"/>
        <v>0</v>
      </c>
      <c r="I139" s="26" t="str">
        <f t="shared" si="16"/>
        <v>  </v>
      </c>
      <c r="J139" s="27" t="str">
        <f t="shared" si="17"/>
        <v>  </v>
      </c>
      <c r="K139" s="26" t="str">
        <f t="shared" si="18"/>
        <v>  </v>
      </c>
    </row>
    <row r="140" spans="1:11" ht="15">
      <c r="A140" s="57">
        <v>27</v>
      </c>
      <c r="B140" s="33" t="s">
        <v>107</v>
      </c>
      <c r="C140" s="86"/>
      <c r="D140" s="63">
        <f t="shared" si="12"/>
        <v>0</v>
      </c>
      <c r="E140" s="63">
        <f t="shared" si="13"/>
        <v>0</v>
      </c>
      <c r="F140" s="83"/>
      <c r="G140" s="63">
        <f t="shared" si="14"/>
        <v>0</v>
      </c>
      <c r="H140" s="63">
        <f t="shared" si="15"/>
        <v>0</v>
      </c>
      <c r="I140" s="26" t="str">
        <f t="shared" si="16"/>
        <v>  </v>
      </c>
      <c r="J140" s="27" t="str">
        <f t="shared" si="17"/>
        <v>  </v>
      </c>
      <c r="K140" s="26" t="str">
        <f t="shared" si="18"/>
        <v>  </v>
      </c>
    </row>
    <row r="141" spans="1:11" ht="15">
      <c r="A141" s="57">
        <v>28</v>
      </c>
      <c r="B141" s="19" t="s">
        <v>76</v>
      </c>
      <c r="C141" s="86"/>
      <c r="D141" s="63">
        <f t="shared" si="12"/>
        <v>0</v>
      </c>
      <c r="E141" s="63">
        <f t="shared" si="13"/>
        <v>0</v>
      </c>
      <c r="F141" s="83"/>
      <c r="G141" s="63">
        <f t="shared" si="14"/>
        <v>0</v>
      </c>
      <c r="H141" s="63">
        <f t="shared" si="15"/>
        <v>0</v>
      </c>
      <c r="I141" s="26" t="str">
        <f t="shared" si="16"/>
        <v>  </v>
      </c>
      <c r="J141" s="27" t="str">
        <f t="shared" si="17"/>
        <v>  </v>
      </c>
      <c r="K141" s="26" t="str">
        <f t="shared" si="18"/>
        <v>  </v>
      </c>
    </row>
    <row r="142" spans="1:11" ht="12.75">
      <c r="A142" s="34"/>
      <c r="B142" s="35"/>
      <c r="C142" s="36"/>
      <c r="D142" s="37"/>
      <c r="E142" s="37"/>
      <c r="F142" s="36"/>
      <c r="G142" s="38"/>
      <c r="H142" s="37"/>
      <c r="I142" s="34" t="str">
        <f t="shared" si="16"/>
        <v>  </v>
      </c>
      <c r="J142" s="39" t="str">
        <f t="shared" si="17"/>
        <v>  </v>
      </c>
      <c r="K142" s="36" t="str">
        <f t="shared" si="18"/>
        <v>  </v>
      </c>
    </row>
    <row r="143" spans="1:11" ht="13.5">
      <c r="A143" s="69" t="s">
        <v>36</v>
      </c>
      <c r="B143" s="70"/>
      <c r="C143" s="40">
        <f>SUM(C6:C11,C15,C19:C20,C28,C30,C31:C32,C34,C39,C42:C45,C50:C55,C57:C62,C68:C73,C75:C77,C85:C89,C92:C97,C101:C105,C106:C106,C116:C136,C47,C114)</f>
        <v>110037</v>
      </c>
      <c r="D143" s="41">
        <f>C143*100/F1</f>
        <v>33359.40555338287</v>
      </c>
      <c r="E143" s="27">
        <f>C143*100/C143</f>
        <v>100</v>
      </c>
      <c r="F143" s="40">
        <f>SUM(F6:F11,F15,F19:F20,F28,F30,F31:F32,F34,F39,F42:F45,F50:F55,F57:F62,F68:F73,F75:F77,F85:F89,F92:F97,F101:F105,F106:F106,F116:F136,F47,F114)</f>
        <v>103036</v>
      </c>
      <c r="G143" s="41">
        <f>F143*100/G1</f>
        <v>31220.665101128703</v>
      </c>
      <c r="H143" s="41">
        <f>F143*100/F143</f>
        <v>100</v>
      </c>
      <c r="I143" s="40" t="str">
        <f t="shared" si="16"/>
        <v>-</v>
      </c>
      <c r="J143" s="41">
        <f t="shared" si="17"/>
        <v>6.411206724986999</v>
      </c>
      <c r="K143" s="40" t="str">
        <f t="shared" si="18"/>
        <v>%</v>
      </c>
    </row>
    <row r="144" spans="1:11" ht="15">
      <c r="A144" s="11"/>
      <c r="B144" s="13"/>
      <c r="C144" s="12"/>
      <c r="D144" s="12"/>
      <c r="E144" s="12"/>
      <c r="F144" s="12"/>
      <c r="G144" s="14"/>
      <c r="H144" s="12"/>
      <c r="I144" s="12"/>
      <c r="J144" s="12"/>
      <c r="K144" s="12"/>
    </row>
    <row r="145" spans="1:11" ht="15">
      <c r="A145" s="11"/>
      <c r="B145" s="13"/>
      <c r="C145" s="12"/>
      <c r="D145" s="12"/>
      <c r="E145" s="12"/>
      <c r="F145" s="12"/>
      <c r="G145" s="14"/>
      <c r="H145" s="12"/>
      <c r="I145" s="12"/>
      <c r="J145" s="12"/>
      <c r="K145" s="12"/>
    </row>
    <row r="146" spans="1:11" ht="15">
      <c r="A146" s="11"/>
      <c r="B146" s="13"/>
      <c r="C146" s="12"/>
      <c r="D146" s="12"/>
      <c r="E146" s="12"/>
      <c r="F146" s="12"/>
      <c r="G146" s="14"/>
      <c r="H146" s="12"/>
      <c r="I146" s="12"/>
      <c r="J146" s="12"/>
      <c r="K146" s="12"/>
    </row>
    <row r="147" spans="1:11" ht="15">
      <c r="A147" s="11"/>
      <c r="B147" s="13"/>
      <c r="C147" s="12"/>
      <c r="D147" s="12"/>
      <c r="E147" s="12"/>
      <c r="F147" s="12"/>
      <c r="G147" s="14"/>
      <c r="H147" s="12"/>
      <c r="I147" s="12"/>
      <c r="J147" s="12"/>
      <c r="K147" s="12"/>
    </row>
    <row r="148" spans="1:11" ht="15">
      <c r="A148" s="11"/>
      <c r="B148" s="13"/>
      <c r="C148" s="12"/>
      <c r="D148" s="12"/>
      <c r="E148" s="12"/>
      <c r="F148" s="12"/>
      <c r="G148" s="14"/>
      <c r="H148" s="12"/>
      <c r="I148" s="12"/>
      <c r="J148" s="12"/>
      <c r="K148" s="12"/>
    </row>
    <row r="149" spans="1:11" ht="15">
      <c r="A149" s="11"/>
      <c r="B149" s="13"/>
      <c r="C149" s="12"/>
      <c r="D149" s="12"/>
      <c r="E149" s="12"/>
      <c r="F149" s="12"/>
      <c r="G149" s="14"/>
      <c r="H149" s="12"/>
      <c r="I149" s="12"/>
      <c r="J149" s="12"/>
      <c r="K149" s="12"/>
    </row>
    <row r="150" spans="1:11" ht="15">
      <c r="A150" s="11"/>
      <c r="B150" s="13"/>
      <c r="C150" s="12"/>
      <c r="D150" s="12"/>
      <c r="E150" s="12"/>
      <c r="F150" s="12"/>
      <c r="G150" s="14"/>
      <c r="H150" s="12"/>
      <c r="I150" s="12"/>
      <c r="J150" s="12"/>
      <c r="K150" s="12"/>
    </row>
    <row r="151" spans="1:11" ht="15">
      <c r="A151" s="11"/>
      <c r="B151" s="13"/>
      <c r="C151" s="12"/>
      <c r="D151" s="12"/>
      <c r="E151" s="12"/>
      <c r="F151" s="12"/>
      <c r="G151" s="14"/>
      <c r="H151" s="12"/>
      <c r="I151" s="12"/>
      <c r="J151" s="12"/>
      <c r="K151" s="12"/>
    </row>
    <row r="152" spans="1:11" ht="15">
      <c r="A152" s="11"/>
      <c r="B152" s="13"/>
      <c r="C152" s="12"/>
      <c r="D152" s="12"/>
      <c r="E152" s="12"/>
      <c r="F152" s="12"/>
      <c r="G152" s="14"/>
      <c r="H152" s="12"/>
      <c r="I152" s="12"/>
      <c r="J152" s="12"/>
      <c r="K152" s="12"/>
    </row>
    <row r="153" spans="1:11" ht="15">
      <c r="A153" s="11"/>
      <c r="B153" s="13"/>
      <c r="C153" s="12"/>
      <c r="D153" s="12"/>
      <c r="E153" s="12"/>
      <c r="F153" s="12"/>
      <c r="G153" s="14"/>
      <c r="H153" s="12"/>
      <c r="I153" s="12"/>
      <c r="J153" s="12"/>
      <c r="K153" s="12"/>
    </row>
    <row r="154" spans="1:11" ht="15">
      <c r="A154" s="11"/>
      <c r="B154" s="13"/>
      <c r="C154" s="12"/>
      <c r="D154" s="12"/>
      <c r="E154" s="12"/>
      <c r="F154" s="12"/>
      <c r="G154" s="14"/>
      <c r="H154" s="12"/>
      <c r="I154" s="12"/>
      <c r="J154" s="12"/>
      <c r="K154" s="12"/>
    </row>
    <row r="155" spans="1:11" ht="15">
      <c r="A155" s="11"/>
      <c r="B155" s="13"/>
      <c r="C155" s="12"/>
      <c r="D155" s="12"/>
      <c r="E155" s="12"/>
      <c r="F155" s="12"/>
      <c r="G155" s="14"/>
      <c r="H155" s="12"/>
      <c r="I155" s="12"/>
      <c r="J155" s="12"/>
      <c r="K155" s="12"/>
    </row>
    <row r="156" spans="1:11" ht="15">
      <c r="A156" s="11"/>
      <c r="B156" s="13"/>
      <c r="C156" s="12"/>
      <c r="D156" s="12"/>
      <c r="E156" s="12"/>
      <c r="F156" s="12"/>
      <c r="G156" s="14"/>
      <c r="H156" s="12"/>
      <c r="I156" s="12"/>
      <c r="J156" s="12"/>
      <c r="K156" s="12"/>
    </row>
    <row r="157" spans="1:11" ht="15">
      <c r="A157" s="11"/>
      <c r="B157" s="13"/>
      <c r="C157" s="12"/>
      <c r="D157" s="12"/>
      <c r="E157" s="12"/>
      <c r="F157" s="12"/>
      <c r="G157" s="14"/>
      <c r="H157" s="12"/>
      <c r="I157" s="12"/>
      <c r="J157" s="12"/>
      <c r="K157" s="12"/>
    </row>
    <row r="158" spans="1:11" ht="15">
      <c r="A158" s="11"/>
      <c r="B158" s="13"/>
      <c r="C158" s="12"/>
      <c r="D158" s="12"/>
      <c r="E158" s="12"/>
      <c r="F158" s="12"/>
      <c r="G158" s="14"/>
      <c r="H158" s="12"/>
      <c r="I158" s="12"/>
      <c r="J158" s="12"/>
      <c r="K158" s="12"/>
    </row>
    <row r="159" spans="1:11" ht="15">
      <c r="A159" s="11"/>
      <c r="B159" s="13"/>
      <c r="C159" s="12"/>
      <c r="D159" s="12"/>
      <c r="E159" s="12"/>
      <c r="F159" s="12"/>
      <c r="G159" s="14"/>
      <c r="H159" s="12"/>
      <c r="I159" s="12"/>
      <c r="J159" s="12"/>
      <c r="K159" s="12"/>
    </row>
    <row r="160" spans="1:11" ht="15">
      <c r="A160" s="11"/>
      <c r="B160" s="13"/>
      <c r="C160" s="12"/>
      <c r="D160" s="12"/>
      <c r="E160" s="12"/>
      <c r="F160" s="12"/>
      <c r="G160" s="14"/>
      <c r="H160" s="12"/>
      <c r="I160" s="12"/>
      <c r="J160" s="12"/>
      <c r="K160" s="12"/>
    </row>
    <row r="161" spans="1:11" ht="15">
      <c r="A161" s="11"/>
      <c r="B161" s="13"/>
      <c r="C161" s="12"/>
      <c r="D161" s="12"/>
      <c r="E161" s="12"/>
      <c r="F161" s="12"/>
      <c r="G161" s="14"/>
      <c r="H161" s="12"/>
      <c r="I161" s="12"/>
      <c r="J161" s="12"/>
      <c r="K161" s="12"/>
    </row>
    <row r="162" spans="1:11" ht="15">
      <c r="A162" s="11"/>
      <c r="B162" s="13"/>
      <c r="C162" s="12"/>
      <c r="D162" s="12"/>
      <c r="E162" s="12"/>
      <c r="F162" s="12"/>
      <c r="G162" s="14"/>
      <c r="H162" s="12"/>
      <c r="I162" s="12"/>
      <c r="J162" s="12"/>
      <c r="K162" s="12"/>
    </row>
    <row r="163" spans="1:11" ht="15">
      <c r="A163" s="11"/>
      <c r="B163" s="13"/>
      <c r="C163" s="12"/>
      <c r="D163" s="12"/>
      <c r="E163" s="12"/>
      <c r="F163" s="12"/>
      <c r="G163" s="14"/>
      <c r="H163" s="12"/>
      <c r="I163" s="12"/>
      <c r="J163" s="12"/>
      <c r="K163" s="12"/>
    </row>
    <row r="164" spans="1:11" ht="15">
      <c r="A164" s="11"/>
      <c r="B164" s="13"/>
      <c r="C164" s="12"/>
      <c r="D164" s="12"/>
      <c r="E164" s="12"/>
      <c r="F164" s="12"/>
      <c r="G164" s="14"/>
      <c r="H164" s="12"/>
      <c r="I164" s="12"/>
      <c r="J164" s="12"/>
      <c r="K164" s="12"/>
    </row>
    <row r="165" spans="1:11" ht="15">
      <c r="A165" s="11"/>
      <c r="B165" s="13"/>
      <c r="C165" s="12"/>
      <c r="D165" s="12"/>
      <c r="E165" s="12"/>
      <c r="F165" s="12"/>
      <c r="G165" s="14"/>
      <c r="H165" s="12"/>
      <c r="I165" s="12"/>
      <c r="J165" s="12"/>
      <c r="K165" s="12"/>
    </row>
    <row r="166" spans="1:11" ht="15">
      <c r="A166" s="11"/>
      <c r="B166" s="13"/>
      <c r="C166" s="12"/>
      <c r="D166" s="12"/>
      <c r="E166" s="12"/>
      <c r="F166" s="12"/>
      <c r="G166" s="14"/>
      <c r="H166" s="12"/>
      <c r="I166" s="12"/>
      <c r="J166" s="12"/>
      <c r="K166" s="12"/>
    </row>
    <row r="167" spans="1:11" ht="15">
      <c r="A167" s="11"/>
      <c r="B167" s="13"/>
      <c r="C167" s="12"/>
      <c r="D167" s="12"/>
      <c r="E167" s="12"/>
      <c r="F167" s="12"/>
      <c r="G167" s="14"/>
      <c r="H167" s="12"/>
      <c r="I167" s="12"/>
      <c r="J167" s="12"/>
      <c r="K167" s="12"/>
    </row>
    <row r="168" spans="1:11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6"/>
    </row>
    <row r="169" spans="1:11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6"/>
    </row>
    <row r="170" spans="1:11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6"/>
    </row>
    <row r="171" spans="1:1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6"/>
    </row>
    <row r="172" spans="1:11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6"/>
    </row>
    <row r="173" spans="1:11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6"/>
    </row>
    <row r="174" spans="1:11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6"/>
    </row>
    <row r="175" spans="1:11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6"/>
    </row>
    <row r="176" spans="1:11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6"/>
    </row>
    <row r="177" spans="1:11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6"/>
    </row>
    <row r="178" spans="1:10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498" ht="15">
      <c r="A498" s="2"/>
    </row>
    <row r="499" ht="15">
      <c r="A499" s="2"/>
    </row>
    <row r="500" ht="15">
      <c r="A500" s="2"/>
    </row>
    <row r="501" ht="15">
      <c r="A501" s="2"/>
    </row>
    <row r="502" ht="15">
      <c r="A502" s="2"/>
    </row>
    <row r="503" ht="15">
      <c r="A503" s="2"/>
    </row>
    <row r="504" ht="15">
      <c r="A504" s="2"/>
    </row>
    <row r="505" ht="15">
      <c r="A505" s="2"/>
    </row>
    <row r="506" ht="15">
      <c r="A506" s="2"/>
    </row>
    <row r="507" ht="15">
      <c r="A507" s="2"/>
    </row>
    <row r="508" ht="15">
      <c r="A508" s="2"/>
    </row>
    <row r="509" ht="15">
      <c r="A509" s="2"/>
    </row>
    <row r="510" ht="15">
      <c r="A510" s="2"/>
    </row>
    <row r="511" ht="15">
      <c r="A511" s="2"/>
    </row>
    <row r="512" ht="15">
      <c r="A512" s="2"/>
    </row>
    <row r="513" ht="15">
      <c r="A513" s="2"/>
    </row>
    <row r="514" ht="15">
      <c r="A514" s="2"/>
    </row>
    <row r="515" ht="15">
      <c r="A515" s="2"/>
    </row>
    <row r="516" ht="15">
      <c r="A516" s="2"/>
    </row>
    <row r="517" ht="15">
      <c r="A517" s="2"/>
    </row>
    <row r="518" ht="15">
      <c r="A518" s="2"/>
    </row>
    <row r="519" ht="15">
      <c r="A519" s="2"/>
    </row>
    <row r="520" ht="15">
      <c r="A520" s="2"/>
    </row>
    <row r="521" ht="15">
      <c r="A521" s="2"/>
    </row>
    <row r="522" ht="15">
      <c r="A522" s="2"/>
    </row>
    <row r="523" ht="15">
      <c r="A523" s="2"/>
    </row>
    <row r="524" ht="15">
      <c r="A524" s="2"/>
    </row>
    <row r="525" ht="15">
      <c r="A525" s="2"/>
    </row>
    <row r="526" ht="15">
      <c r="A526" s="2"/>
    </row>
    <row r="527" ht="15">
      <c r="A527" s="2"/>
    </row>
    <row r="528" ht="15">
      <c r="A528" s="2"/>
    </row>
    <row r="529" ht="15">
      <c r="A529" s="2"/>
    </row>
    <row r="530" ht="15">
      <c r="A530" s="2"/>
    </row>
    <row r="531" ht="15">
      <c r="A531" s="2"/>
    </row>
    <row r="532" ht="15">
      <c r="A532" s="2"/>
    </row>
    <row r="533" ht="15">
      <c r="A533" s="2"/>
    </row>
    <row r="534" ht="15">
      <c r="A534" s="2"/>
    </row>
    <row r="535" ht="15">
      <c r="A535" s="2"/>
    </row>
    <row r="536" ht="15">
      <c r="A536" s="2"/>
    </row>
    <row r="537" ht="15">
      <c r="A537" s="2"/>
    </row>
    <row r="538" ht="15">
      <c r="A538" s="2"/>
    </row>
    <row r="539" ht="15">
      <c r="A539" s="2"/>
    </row>
    <row r="540" ht="15">
      <c r="A540" s="2"/>
    </row>
    <row r="541" ht="15">
      <c r="A541" s="2"/>
    </row>
    <row r="542" ht="15">
      <c r="A542" s="2"/>
    </row>
    <row r="543" ht="15">
      <c r="A543" s="2"/>
    </row>
    <row r="544" ht="15">
      <c r="A544" s="2"/>
    </row>
    <row r="545" ht="15">
      <c r="A545" s="2"/>
    </row>
    <row r="546" ht="15">
      <c r="A546" s="2"/>
    </row>
    <row r="547" ht="15">
      <c r="A547" s="2"/>
    </row>
    <row r="548" ht="15">
      <c r="A548" s="2"/>
    </row>
    <row r="549" ht="15">
      <c r="A549" s="2"/>
    </row>
    <row r="550" ht="15">
      <c r="A550" s="2"/>
    </row>
    <row r="551" ht="15">
      <c r="A551" s="2"/>
    </row>
    <row r="552" ht="15">
      <c r="A552" s="2"/>
    </row>
    <row r="553" ht="15">
      <c r="A553" s="2"/>
    </row>
    <row r="554" ht="15">
      <c r="A554" s="2"/>
    </row>
    <row r="555" ht="15">
      <c r="A555" s="2"/>
    </row>
    <row r="556" ht="15">
      <c r="A556" s="2"/>
    </row>
    <row r="557" ht="15">
      <c r="A557" s="2"/>
    </row>
    <row r="558" ht="15">
      <c r="A558" s="2"/>
    </row>
    <row r="559" ht="15">
      <c r="A559" s="2"/>
    </row>
    <row r="560" ht="15">
      <c r="A560" s="2"/>
    </row>
    <row r="561" ht="15">
      <c r="A561" s="2"/>
    </row>
    <row r="562" ht="15">
      <c r="A562" s="2"/>
    </row>
    <row r="563" ht="15">
      <c r="A563" s="2"/>
    </row>
    <row r="564" ht="15">
      <c r="A564" s="2"/>
    </row>
    <row r="565" ht="15">
      <c r="A565" s="2"/>
    </row>
    <row r="566" ht="15">
      <c r="A566" s="2"/>
    </row>
    <row r="567" ht="15">
      <c r="A567" s="2"/>
    </row>
    <row r="568" ht="15">
      <c r="A568" s="2"/>
    </row>
    <row r="569" ht="15">
      <c r="A569" s="2"/>
    </row>
    <row r="570" ht="15">
      <c r="A570" s="2"/>
    </row>
    <row r="571" ht="15">
      <c r="A571" s="2"/>
    </row>
    <row r="572" ht="15">
      <c r="A572" s="2"/>
    </row>
    <row r="573" ht="15">
      <c r="A573" s="2"/>
    </row>
    <row r="574" ht="15">
      <c r="A574" s="2"/>
    </row>
    <row r="575" ht="15">
      <c r="A575" s="2"/>
    </row>
    <row r="576" ht="15">
      <c r="A576" s="2"/>
    </row>
    <row r="577" ht="15">
      <c r="A577" s="2"/>
    </row>
    <row r="578" ht="15">
      <c r="A578" s="2"/>
    </row>
    <row r="579" ht="15">
      <c r="A579" s="2"/>
    </row>
    <row r="580" ht="15">
      <c r="A580" s="2"/>
    </row>
    <row r="581" ht="15">
      <c r="A581" s="2"/>
    </row>
    <row r="582" ht="15">
      <c r="A582" s="2"/>
    </row>
    <row r="583" ht="15">
      <c r="A583" s="2"/>
    </row>
    <row r="584" ht="15">
      <c r="A584" s="2"/>
    </row>
    <row r="585" ht="15">
      <c r="A585" s="2"/>
    </row>
    <row r="586" ht="15">
      <c r="A586" s="2"/>
    </row>
    <row r="587" ht="15">
      <c r="A587" s="2"/>
    </row>
    <row r="588" ht="15">
      <c r="A588" s="2"/>
    </row>
    <row r="589" ht="15">
      <c r="A589" s="2"/>
    </row>
    <row r="590" ht="15">
      <c r="A590" s="2"/>
    </row>
    <row r="591" ht="15">
      <c r="A591" s="2"/>
    </row>
    <row r="592" ht="15">
      <c r="A592" s="2"/>
    </row>
  </sheetData>
  <sheetProtection/>
  <mergeCells count="7">
    <mergeCell ref="A2:J2"/>
    <mergeCell ref="A111:J111"/>
    <mergeCell ref="A143:B143"/>
    <mergeCell ref="I4:K4"/>
    <mergeCell ref="I113:K113"/>
    <mergeCell ref="I5:K5"/>
    <mergeCell ref="D3:F3"/>
  </mergeCells>
  <printOptions gridLines="1"/>
  <pageMargins left="0" right="0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Чернова Елена Александровна</cp:lastModifiedBy>
  <cp:lastPrinted>2011-02-04T12:43:07Z</cp:lastPrinted>
  <dcterms:created xsi:type="dcterms:W3CDTF">2001-08-10T07:47:23Z</dcterms:created>
  <dcterms:modified xsi:type="dcterms:W3CDTF">2019-12-09T07:25:58Z</dcterms:modified>
  <cp:category/>
  <cp:version/>
  <cp:contentType/>
  <cp:contentStatus/>
</cp:coreProperties>
</file>